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-420" yWindow="-180" windowWidth="14130" windowHeight="12945"/>
  </bookViews>
  <sheets>
    <sheet name="Сводная по сетям" sheetId="16" r:id="rId1"/>
  </sheets>
  <definedNames>
    <definedName name="_xlnm.Print_Titles" localSheetId="0">'Сводная по сетям'!$5:$5</definedName>
    <definedName name="_xlnm.Print_Area" localSheetId="0">'Сводная по сетям'!$A$1:$J$144</definedName>
  </definedNames>
  <calcPr calcId="124519"/>
</workbook>
</file>

<file path=xl/calcChain.xml><?xml version="1.0" encoding="utf-8"?>
<calcChain xmlns="http://schemas.openxmlformats.org/spreadsheetml/2006/main">
  <c r="H120" i="16"/>
  <c r="H122"/>
  <c r="I57" l="1"/>
  <c r="I56"/>
  <c r="I36" l="1"/>
  <c r="I35"/>
  <c r="I8"/>
  <c r="I9"/>
  <c r="I10"/>
  <c r="I11"/>
  <c r="I12"/>
  <c r="I13"/>
  <c r="I14"/>
  <c r="I15"/>
  <c r="I16"/>
  <c r="I17"/>
  <c r="I18"/>
  <c r="I19"/>
  <c r="I20"/>
  <c r="I21"/>
  <c r="I23"/>
  <c r="I24"/>
  <c r="I25"/>
  <c r="I26"/>
  <c r="I27"/>
  <c r="I28"/>
  <c r="I29"/>
  <c r="I30"/>
  <c r="I31"/>
  <c r="I32"/>
  <c r="I33"/>
  <c r="I34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6"/>
  <c r="H22" l="1"/>
  <c r="J8"/>
  <c r="H7"/>
  <c r="I22" l="1"/>
  <c r="I7"/>
  <c r="J6"/>
  <c r="J9"/>
  <c r="H124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H3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По КС-11 5,54м
</t>
        </r>
      </text>
    </comment>
    <comment ref="H35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По КС-11 197,2м
</t>
        </r>
      </text>
    </comment>
    <comment ref="J35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По КС-11 243,1м
</t>
        </r>
      </text>
    </comment>
    <comment ref="H54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По КС-11 119,81м
</t>
        </r>
      </text>
    </comment>
    <comment ref="H5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по КС-11 15,84м</t>
        </r>
      </text>
    </comment>
    <comment ref="J56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По кс-11 152,7м</t>
        </r>
      </text>
    </comment>
    <comment ref="H57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По кс11 48,2м</t>
        </r>
      </text>
    </comment>
    <comment ref="H7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133м
</t>
        </r>
      </text>
    </comment>
    <comment ref="H10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16м</t>
        </r>
      </text>
    </comment>
    <comment ref="H10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493,86м
</t>
        </r>
      </text>
    </comment>
  </commentList>
</comments>
</file>

<file path=xl/sharedStrings.xml><?xml version="1.0" encoding="utf-8"?>
<sst xmlns="http://schemas.openxmlformats.org/spreadsheetml/2006/main" count="335" uniqueCount="200">
  <si>
    <t>НО-1 (коллекторная ТЭЦ-5)</t>
  </si>
  <si>
    <t>УТ-3</t>
  </si>
  <si>
    <t>УТ-9</t>
  </si>
  <si>
    <t>УТ-17 (УТ-1)</t>
  </si>
  <si>
    <t>УТ-2</t>
  </si>
  <si>
    <t>НО-24</t>
  </si>
  <si>
    <t>УП-10</t>
  </si>
  <si>
    <t>УТ-1</t>
  </si>
  <si>
    <t>ТК-1</t>
  </si>
  <si>
    <t>ТК-2 (УТ-1)</t>
  </si>
  <si>
    <t>УТ-1 (ул.Грибоедова)</t>
  </si>
  <si>
    <t>К-9</t>
  </si>
  <si>
    <t>УТ-3.1 (п.Садаки)</t>
  </si>
  <si>
    <t>УТ-4 (п.Садаки)</t>
  </si>
  <si>
    <t>ТК-3.3</t>
  </si>
  <si>
    <t>УТ-1 (точка А)</t>
  </si>
  <si>
    <t>УТ-4</t>
  </si>
  <si>
    <t>УП-7 (ЦТП-86)</t>
  </si>
  <si>
    <t>камера опуска ТП-2</t>
  </si>
  <si>
    <t>ТК-47</t>
  </si>
  <si>
    <t>УТ-1*</t>
  </si>
  <si>
    <t>камера опуска</t>
  </si>
  <si>
    <t>ТК-3</t>
  </si>
  <si>
    <t>ТК7-18а</t>
  </si>
  <si>
    <t>ТК-7</t>
  </si>
  <si>
    <t>ТК-5</t>
  </si>
  <si>
    <t>ТК-7.2</t>
  </si>
  <si>
    <t>ЦТП Ленина, 187</t>
  </si>
  <si>
    <t>УТ-1 (НО-10)</t>
  </si>
  <si>
    <t>Опуск</t>
  </si>
  <si>
    <t>УТ-5</t>
  </si>
  <si>
    <t>УТ-6</t>
  </si>
  <si>
    <t>УТ-7</t>
  </si>
  <si>
    <t>УТ-8</t>
  </si>
  <si>
    <t xml:space="preserve">УТ-6 </t>
  </si>
  <si>
    <t xml:space="preserve">УТ-10 </t>
  </si>
  <si>
    <t>УТ-10</t>
  </si>
  <si>
    <t>Н-15</t>
  </si>
  <si>
    <t>т.А (5-28а)</t>
  </si>
  <si>
    <t>ТК-1*</t>
  </si>
  <si>
    <t>УТ-5 (УТ-1)</t>
  </si>
  <si>
    <t>Тепловая сеть</t>
  </si>
  <si>
    <t>ТК-7.7</t>
  </si>
  <si>
    <t>ж/д Водопроводная, 7а</t>
  </si>
  <si>
    <t>ТК-7.6</t>
  </si>
  <si>
    <t>ТК-7.5</t>
  </si>
  <si>
    <t>ТЭЦ-1</t>
  </si>
  <si>
    <t>ТЭЦ-4</t>
  </si>
  <si>
    <t>ТЭЦ-5</t>
  </si>
  <si>
    <t>Источник теплоснабжения</t>
  </si>
  <si>
    <t>Начало участка тепловой сети</t>
  </si>
  <si>
    <t>Конец участка тепловой сети</t>
  </si>
  <si>
    <t>Длина участка сети, м</t>
  </si>
  <si>
    <t>Общая длина сети, м</t>
  </si>
  <si>
    <t>МКД Заводская,6 (5- 6 секции)</t>
  </si>
  <si>
    <t>МКД Заводская,6 (1- 4 секции)</t>
  </si>
  <si>
    <t>МКД Заводская,6к1</t>
  </si>
  <si>
    <t>МКД Заводская,6к2 (1 секции)</t>
  </si>
  <si>
    <t>МКД Заводская,6к2 (2 секции)</t>
  </si>
  <si>
    <t>МКД Заводская,10</t>
  </si>
  <si>
    <t>МКД Заводская,4</t>
  </si>
  <si>
    <t>Админ. здание ул.Профсоюзная, 1</t>
  </si>
  <si>
    <t>ЖК Метро</t>
  </si>
  <si>
    <t>МКД Московская, 207</t>
  </si>
  <si>
    <t>МКД Московская, 211</t>
  </si>
  <si>
    <t>МКД Московская, 135</t>
  </si>
  <si>
    <t>МКД Московская, 121к1</t>
  </si>
  <si>
    <t>ЖК Малахит</t>
  </si>
  <si>
    <t>ЖК Алые паруса</t>
  </si>
  <si>
    <t>ЖК Курочкино</t>
  </si>
  <si>
    <t>МКД Комсомольская-Грибоедова</t>
  </si>
  <si>
    <t>ул.Жуковского, 4а</t>
  </si>
  <si>
    <t>Калинина, 7</t>
  </si>
  <si>
    <t>МКД Октябрьский пр-т, 117</t>
  </si>
  <si>
    <t>МКД Жуковского, 4а</t>
  </si>
  <si>
    <t>МКД Потребкооперации, 38</t>
  </si>
  <si>
    <t>МКД Потребкооперации, 36</t>
  </si>
  <si>
    <t>МКД Комсомольская, 113А</t>
  </si>
  <si>
    <t>МКД Грибоедова, 60</t>
  </si>
  <si>
    <t>МКД Калинина, 7</t>
  </si>
  <si>
    <t>Зеленая-Щорса</t>
  </si>
  <si>
    <t>Водопроводная, 39</t>
  </si>
  <si>
    <t>Тургенева, 12</t>
  </si>
  <si>
    <t>МКД Зеленая, 32</t>
  </si>
  <si>
    <t>МКД Щерса, 51</t>
  </si>
  <si>
    <t>МКД Водопроводная, 39</t>
  </si>
  <si>
    <t>МКД Тургенева, 12</t>
  </si>
  <si>
    <t>МКД пер.Луговой, 1</t>
  </si>
  <si>
    <t>МКД пер.Луговой, 3</t>
  </si>
  <si>
    <t>пер.Луговой</t>
  </si>
  <si>
    <t>Пугачева, 31б</t>
  </si>
  <si>
    <t>МКД Пугачева, 31б</t>
  </si>
  <si>
    <t>МКД Пугачева, 10</t>
  </si>
  <si>
    <t>Пугачева, 10</t>
  </si>
  <si>
    <t>Ленина, 190к5</t>
  </si>
  <si>
    <t>ЖК Сретенский посад</t>
  </si>
  <si>
    <t>Условный диаметр трубопровода, м</t>
  </si>
  <si>
    <t>Гагарина, 20</t>
  </si>
  <si>
    <t>Пушкина, 36к1</t>
  </si>
  <si>
    <t>МКД Ленина, 190к5</t>
  </si>
  <si>
    <t>МКД Ленина, 187</t>
  </si>
  <si>
    <t>МКД М.Гвардия,5б</t>
  </si>
  <si>
    <t>МКД М.Гвардия,3</t>
  </si>
  <si>
    <t>МКД М.Гвардия,5</t>
  </si>
  <si>
    <t>МКД М.Гвардия,9а</t>
  </si>
  <si>
    <t>МКД Гагарина, 20</t>
  </si>
  <si>
    <t>МКД Пушкина, 36к1</t>
  </si>
  <si>
    <t>МКД Пушкина, 36корп1</t>
  </si>
  <si>
    <t>Котельная 11.7</t>
  </si>
  <si>
    <t>Котельная 8.2</t>
  </si>
  <si>
    <t>Котельная 8.1</t>
  </si>
  <si>
    <t>МКД Московская, 53а</t>
  </si>
  <si>
    <t>МКД Московская, 53б</t>
  </si>
  <si>
    <t>Общая протяженность сетей</t>
  </si>
  <si>
    <t>Протяженность магистральных сетей</t>
  </si>
  <si>
    <t>Протяженность распределительных сетей</t>
  </si>
  <si>
    <t>МКД Азина, 17</t>
  </si>
  <si>
    <t>Азина, 17</t>
  </si>
  <si>
    <t>Труда, 53</t>
  </si>
  <si>
    <t>МКД Труда, 53 (через камеру подъема ТК-2)</t>
  </si>
  <si>
    <t>Кировкраска 
(перемычка)</t>
  </si>
  <si>
    <t>УТ-52</t>
  </si>
  <si>
    <t>УТ-1 (Павильон №3)</t>
  </si>
  <si>
    <t>УТ-18</t>
  </si>
  <si>
    <t>МКД Потребкооперации, 44</t>
  </si>
  <si>
    <t>Хлыновская, 26</t>
  </si>
  <si>
    <t>ТК-3а</t>
  </si>
  <si>
    <t>ТК-4а</t>
  </si>
  <si>
    <t>МКД Хлыновская, 26</t>
  </si>
  <si>
    <t>Ленина, 190к3</t>
  </si>
  <si>
    <t>Ленина, 184к3</t>
  </si>
  <si>
    <t>Ленина, 188к2</t>
  </si>
  <si>
    <t>Ленина, 190к1</t>
  </si>
  <si>
    <t>Ленина, 184к5</t>
  </si>
  <si>
    <t>Ленина, 188к4</t>
  </si>
  <si>
    <t>Ленина, 186</t>
  </si>
  <si>
    <t>Ленина, 188к5</t>
  </si>
  <si>
    <t>Ленина, 188к3</t>
  </si>
  <si>
    <t>Ленина, 190</t>
  </si>
  <si>
    <t>МКД Ленина, 184к3</t>
  </si>
  <si>
    <t>МКД Ленина, 188к2</t>
  </si>
  <si>
    <t>МКД Ленина, 190к1</t>
  </si>
  <si>
    <t>МКД Ленина, 190к3</t>
  </si>
  <si>
    <t>МКД Ленина, 184к5</t>
  </si>
  <si>
    <t>МКД Ленина, 188к4</t>
  </si>
  <si>
    <t>МКД Ленина, 186</t>
  </si>
  <si>
    <t>МКД Ленина,188 (1 оч.)</t>
  </si>
  <si>
    <t>МКД Ленина,188 (2 оч.)</t>
  </si>
  <si>
    <t>МКД Ленина, 188к5</t>
  </si>
  <si>
    <t>МКД Ленина, 188к3</t>
  </si>
  <si>
    <t>МКД Ленина, 190 (1,2 оч.)</t>
  </si>
  <si>
    <t>МКД Ленина, 190 (3 оч.)</t>
  </si>
  <si>
    <t>Садаки, Московская, 
53а, 53б</t>
  </si>
  <si>
    <t>ТК-5.2</t>
  </si>
  <si>
    <t>ТК-2.1</t>
  </si>
  <si>
    <t>ТК-4.1</t>
  </si>
  <si>
    <t>ТК-9.1</t>
  </si>
  <si>
    <t>ТК-8.1</t>
  </si>
  <si>
    <t>ТК-7.1</t>
  </si>
  <si>
    <t>ТК-4.2а</t>
  </si>
  <si>
    <t>ТК-5.1</t>
  </si>
  <si>
    <t>ЖК Салют 
(Заводская)</t>
  </si>
  <si>
    <t>УТ-17.1 (УТ-2)</t>
  </si>
  <si>
    <t>УТ-17.2 (УТ-3)</t>
  </si>
  <si>
    <t>УТ-18.1 (УТ-1)</t>
  </si>
  <si>
    <t>ТК-7-30</t>
  </si>
  <si>
    <t>ТК-17.1 (УТ-2)</t>
  </si>
  <si>
    <t>ТК-7.3</t>
  </si>
  <si>
    <t>ЖБК 
Производственная, 21</t>
  </si>
  <si>
    <t>ТП ЖБК 
Производственная, 21</t>
  </si>
  <si>
    <t>Надземная</t>
  </si>
  <si>
    <t>Подземная, 
канальная</t>
  </si>
  <si>
    <t>Вид прокладки 
тепловой сети</t>
  </si>
  <si>
    <t>Подземная, 
бесканальная</t>
  </si>
  <si>
    <t>адм.здание 
Профсоюзная, 1</t>
  </si>
  <si>
    <t>МКД М.Гвардия,4</t>
  </si>
  <si>
    <t>граница зем.участка Детского сада по Московская, 215</t>
  </si>
  <si>
    <t>МКД Московская, 213</t>
  </si>
  <si>
    <t>Ленина, 188</t>
  </si>
  <si>
    <t>УТ-1.1</t>
  </si>
  <si>
    <t>точка подключения</t>
  </si>
  <si>
    <t>ТС Заводская 8к</t>
  </si>
  <si>
    <t>Перечень и технические характеристики тепловых сетей</t>
  </si>
  <si>
    <t>ООО "Новое энергетическое предприятие"</t>
  </si>
  <si>
    <t>3-05</t>
  </si>
  <si>
    <t>1-37</t>
  </si>
  <si>
    <t>4-22</t>
  </si>
  <si>
    <t>1-35</t>
  </si>
  <si>
    <t>1-21</t>
  </si>
  <si>
    <t>1-36</t>
  </si>
  <si>
    <t>1-33</t>
  </si>
  <si>
    <t xml:space="preserve">Отметка о гидравлическом испытании </t>
  </si>
  <si>
    <t>Акт</t>
  </si>
  <si>
    <t>ул.Московская,203</t>
  </si>
  <si>
    <t>МКД Московская, 203</t>
  </si>
  <si>
    <t>УТ-17 (УТ-1) Н-50</t>
  </si>
  <si>
    <t>Объем внутренний, м3</t>
  </si>
  <si>
    <t>МКД Московская,217 (IV-V этап)</t>
  </si>
  <si>
    <t>УТ-18.1</t>
  </si>
  <si>
    <t>МКД Потребкооперации, 46 (IV-V этап)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</si>
</sst>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1"/>
      <color theme="1"/>
      <name val="Calibri"/>
      <family val="2"/>
      <charset val="204"/>
      <scheme val="minor"/>
    </font>
    <font>
      <i/>
      <sz val="11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sz val="9"/>
      <color rgb="FF002060"/>
      <name val="Verdana"/>
      <family val="2"/>
      <charset val="204"/>
    </font>
    <font>
      <b/>
      <sz val="8.5"/>
      <color theme="1"/>
      <name val="Verdana"/>
      <family val="2"/>
      <charset val="204"/>
    </font>
    <font>
      <sz val="8.5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rgb="FFFF0000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color theme="9"/>
      <name val="Verdan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2" fillId="0" borderId="0" xfId="0" applyNumberFormat="1" applyFont="1"/>
    <xf numFmtId="49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2" fontId="10" fillId="0" borderId="0" xfId="0" applyNumberFormat="1" applyFont="1" applyAlignment="1"/>
    <xf numFmtId="0" fontId="11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49" fontId="2" fillId="0" borderId="1" xfId="0" applyNumberFormat="1" applyFont="1" applyBorder="1" applyAlignment="1">
      <alignment horizontal="center" vertical="center" wrapText="1"/>
    </xf>
    <xf numFmtId="2" fontId="3" fillId="4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6" fillId="0" borderId="1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85000"/>
          </a:schemeClr>
        </a:solidFill>
        <a:ln w="3175" cap="flat">
          <a:solidFill>
            <a:srgbClr val="0000FF"/>
          </a:solidFill>
          <a:round/>
        </a:ln>
      </a:spPr>
      <a:bodyPr rtlCol="0" anchor="ctr"/>
      <a:lstStyle>
        <a:defPPr algn="ctr">
          <a:defRPr sz="700" u="sng">
            <a:solidFill>
              <a:srgbClr val="0000FF"/>
            </a:solidFill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142"/>
  <sheetViews>
    <sheetView tabSelected="1" zoomScaleSheetLayoutView="100" workbookViewId="0">
      <pane ySplit="5" topLeftCell="A101" activePane="bottomLeft" state="frozen"/>
      <selection pane="bottomLeft" activeCell="B132" sqref="B132"/>
    </sheetView>
  </sheetViews>
  <sheetFormatPr defaultColWidth="9.140625" defaultRowHeight="11.25" outlineLevelRow="1"/>
  <cols>
    <col min="1" max="1" width="17.5703125" style="1" customWidth="1"/>
    <col min="2" max="2" width="20.5703125" style="1" bestFit="1" customWidth="1"/>
    <col min="3" max="3" width="11.28515625" style="64" hidden="1" customWidth="1"/>
    <col min="4" max="4" width="16.7109375" style="1" bestFit="1" customWidth="1"/>
    <col min="5" max="5" width="24.42578125" style="1" bestFit="1" customWidth="1"/>
    <col min="6" max="6" width="14.5703125" style="29" customWidth="1"/>
    <col min="7" max="7" width="14.42578125" style="1" bestFit="1" customWidth="1"/>
    <col min="8" max="8" width="13.140625" style="1" customWidth="1"/>
    <col min="9" max="9" width="13.140625" style="1" hidden="1" customWidth="1"/>
    <col min="10" max="10" width="11.28515625" style="1" bestFit="1" customWidth="1"/>
    <col min="11" max="16384" width="9.140625" style="1"/>
  </cols>
  <sheetData>
    <row r="1" spans="1:10" ht="14.45" customHeight="1">
      <c r="B1" s="126" t="s">
        <v>182</v>
      </c>
      <c r="C1" s="126"/>
      <c r="D1" s="126"/>
      <c r="E1" s="126"/>
      <c r="F1" s="126"/>
      <c r="G1" s="126"/>
      <c r="H1" s="126"/>
      <c r="I1" s="126"/>
      <c r="J1" s="126"/>
    </row>
    <row r="2" spans="1:10" ht="14.45" customHeight="1">
      <c r="B2" s="126" t="s">
        <v>183</v>
      </c>
      <c r="C2" s="126"/>
      <c r="D2" s="126"/>
      <c r="E2" s="126"/>
      <c r="F2" s="126"/>
      <c r="G2" s="126"/>
      <c r="H2" s="126"/>
      <c r="I2" s="126"/>
      <c r="J2" s="126"/>
    </row>
    <row r="3" spans="1:10" ht="14.45" customHeight="1">
      <c r="B3" s="127"/>
      <c r="C3" s="127"/>
      <c r="D3" s="127"/>
      <c r="E3" s="127"/>
      <c r="F3" s="127"/>
      <c r="G3" s="127"/>
      <c r="H3" s="127"/>
      <c r="I3" s="127"/>
      <c r="J3" s="127"/>
    </row>
    <row r="4" spans="1:10" ht="14.45" customHeight="1">
      <c r="B4" s="37"/>
      <c r="C4" s="61"/>
      <c r="D4" s="37"/>
      <c r="E4" s="37"/>
      <c r="F4" s="37"/>
      <c r="G4" s="37"/>
      <c r="H4" s="37"/>
      <c r="I4" s="37"/>
      <c r="J4" s="37"/>
    </row>
    <row r="5" spans="1:10" s="19" customFormat="1" ht="42">
      <c r="A5" s="18" t="s">
        <v>49</v>
      </c>
      <c r="B5" s="18" t="s">
        <v>41</v>
      </c>
      <c r="C5" s="62" t="s">
        <v>191</v>
      </c>
      <c r="D5" s="18" t="s">
        <v>50</v>
      </c>
      <c r="E5" s="18" t="s">
        <v>51</v>
      </c>
      <c r="F5" s="18" t="s">
        <v>172</v>
      </c>
      <c r="G5" s="18" t="s">
        <v>96</v>
      </c>
      <c r="H5" s="18" t="s">
        <v>52</v>
      </c>
      <c r="I5" s="18" t="s">
        <v>196</v>
      </c>
      <c r="J5" s="18" t="s">
        <v>53</v>
      </c>
    </row>
    <row r="6" spans="1:10" ht="11.45" customHeight="1">
      <c r="A6" s="111" t="s">
        <v>46</v>
      </c>
      <c r="B6" s="102" t="s">
        <v>181</v>
      </c>
      <c r="C6" s="102" t="s">
        <v>192</v>
      </c>
      <c r="D6" s="14" t="s">
        <v>28</v>
      </c>
      <c r="E6" s="14" t="s">
        <v>29</v>
      </c>
      <c r="F6" s="14" t="s">
        <v>170</v>
      </c>
      <c r="G6" s="16">
        <v>0.25</v>
      </c>
      <c r="H6" s="17">
        <v>8</v>
      </c>
      <c r="I6" s="81">
        <f>0.785*G6*G6*H6</f>
        <v>0.39250000000000002</v>
      </c>
      <c r="J6" s="114">
        <f>SUM(H6:H7)</f>
        <v>79.699999999999989</v>
      </c>
    </row>
    <row r="7" spans="1:10" ht="22.9" customHeight="1">
      <c r="A7" s="111"/>
      <c r="B7" s="103"/>
      <c r="C7" s="103"/>
      <c r="D7" s="87" t="s">
        <v>29</v>
      </c>
      <c r="E7" s="87" t="s">
        <v>179</v>
      </c>
      <c r="F7" s="98" t="s">
        <v>173</v>
      </c>
      <c r="G7" s="36">
        <v>0.25</v>
      </c>
      <c r="H7" s="86">
        <f>3.3+5.3+8.9+13.1+4.8+14.2+4.6+12.7+4.8</f>
        <v>71.699999999999989</v>
      </c>
      <c r="I7" s="81">
        <f t="shared" ref="I7:I74" si="0">0.785*G7*G7*H7</f>
        <v>3.5177812499999996</v>
      </c>
      <c r="J7" s="115"/>
    </row>
    <row r="8" spans="1:10" ht="22.9" customHeight="1">
      <c r="A8" s="111"/>
      <c r="B8" s="104"/>
      <c r="C8" s="104"/>
      <c r="D8" s="87" t="s">
        <v>179</v>
      </c>
      <c r="E8" s="87" t="s">
        <v>180</v>
      </c>
      <c r="F8" s="99"/>
      <c r="G8" s="36">
        <v>0.25</v>
      </c>
      <c r="H8" s="86">
        <v>32.299999999999997</v>
      </c>
      <c r="I8" s="81">
        <f t="shared" si="0"/>
        <v>1.58471875</v>
      </c>
      <c r="J8" s="3">
        <f>H8</f>
        <v>32.299999999999997</v>
      </c>
    </row>
    <row r="9" spans="1:10" ht="22.5" customHeight="1">
      <c r="A9" s="111"/>
      <c r="B9" s="117" t="s">
        <v>161</v>
      </c>
      <c r="C9" s="51"/>
      <c r="D9" s="87" t="s">
        <v>180</v>
      </c>
      <c r="E9" s="82" t="s">
        <v>4</v>
      </c>
      <c r="F9" s="132" t="s">
        <v>171</v>
      </c>
      <c r="G9" s="36">
        <v>0.25</v>
      </c>
      <c r="H9" s="86">
        <v>23.3</v>
      </c>
      <c r="I9" s="81">
        <f t="shared" si="0"/>
        <v>1.1431562500000001</v>
      </c>
      <c r="J9" s="110">
        <f>SUM(H9:H23)</f>
        <v>676.60000000000014</v>
      </c>
    </row>
    <row r="10" spans="1:10">
      <c r="A10" s="111"/>
      <c r="B10" s="117"/>
      <c r="C10" s="51"/>
      <c r="D10" s="89" t="s">
        <v>4</v>
      </c>
      <c r="E10" s="89" t="s">
        <v>1</v>
      </c>
      <c r="F10" s="138"/>
      <c r="G10" s="36">
        <v>0.15</v>
      </c>
      <c r="H10" s="88">
        <v>67.400000000000006</v>
      </c>
      <c r="I10" s="81">
        <f t="shared" si="0"/>
        <v>1.1904524999999999</v>
      </c>
      <c r="J10" s="110"/>
    </row>
    <row r="11" spans="1:10" ht="22.5">
      <c r="A11" s="111"/>
      <c r="B11" s="117"/>
      <c r="C11" s="51"/>
      <c r="D11" s="33" t="s">
        <v>1</v>
      </c>
      <c r="E11" s="89" t="s">
        <v>54</v>
      </c>
      <c r="F11" s="138"/>
      <c r="G11" s="36">
        <v>0.125</v>
      </c>
      <c r="H11" s="88">
        <v>64.599999999999994</v>
      </c>
      <c r="I11" s="81">
        <f t="shared" si="0"/>
        <v>0.79235937499999998</v>
      </c>
      <c r="J11" s="110"/>
    </row>
    <row r="12" spans="1:10" ht="22.5">
      <c r="A12" s="111"/>
      <c r="B12" s="117"/>
      <c r="C12" s="51"/>
      <c r="D12" s="33" t="s">
        <v>1</v>
      </c>
      <c r="E12" s="89" t="s">
        <v>55</v>
      </c>
      <c r="F12" s="138"/>
      <c r="G12" s="36">
        <v>0.125</v>
      </c>
      <c r="H12" s="88">
        <v>30.8</v>
      </c>
      <c r="I12" s="81">
        <f t="shared" si="0"/>
        <v>0.37778125000000001</v>
      </c>
      <c r="J12" s="110"/>
    </row>
    <row r="13" spans="1:10">
      <c r="A13" s="111"/>
      <c r="B13" s="117"/>
      <c r="C13" s="51"/>
      <c r="D13" s="33" t="s">
        <v>4</v>
      </c>
      <c r="E13" s="89" t="s">
        <v>16</v>
      </c>
      <c r="F13" s="138"/>
      <c r="G13" s="36">
        <v>0.2</v>
      </c>
      <c r="H13" s="88">
        <v>40.020000000000003</v>
      </c>
      <c r="I13" s="81">
        <f t="shared" si="0"/>
        <v>1.2566280000000003</v>
      </c>
      <c r="J13" s="110"/>
    </row>
    <row r="14" spans="1:10">
      <c r="A14" s="111"/>
      <c r="B14" s="117"/>
      <c r="C14" s="51"/>
      <c r="D14" s="33" t="s">
        <v>16</v>
      </c>
      <c r="E14" s="89" t="s">
        <v>56</v>
      </c>
      <c r="F14" s="138"/>
      <c r="G14" s="36">
        <v>0.125</v>
      </c>
      <c r="H14" s="88">
        <v>28.67</v>
      </c>
      <c r="I14" s="81">
        <f t="shared" si="0"/>
        <v>0.35165546875000003</v>
      </c>
      <c r="J14" s="110"/>
    </row>
    <row r="15" spans="1:10">
      <c r="A15" s="111"/>
      <c r="B15" s="117"/>
      <c r="C15" s="51"/>
      <c r="D15" s="33" t="s">
        <v>16</v>
      </c>
      <c r="E15" s="89" t="s">
        <v>30</v>
      </c>
      <c r="F15" s="138"/>
      <c r="G15" s="36">
        <v>0.2</v>
      </c>
      <c r="H15" s="88">
        <v>105.79</v>
      </c>
      <c r="I15" s="81">
        <f t="shared" si="0"/>
        <v>3.3218060000000005</v>
      </c>
      <c r="J15" s="110"/>
    </row>
    <row r="16" spans="1:10">
      <c r="A16" s="111"/>
      <c r="B16" s="117"/>
      <c r="C16" s="51"/>
      <c r="D16" s="33" t="s">
        <v>30</v>
      </c>
      <c r="E16" s="89" t="s">
        <v>31</v>
      </c>
      <c r="F16" s="138"/>
      <c r="G16" s="36">
        <v>0.15</v>
      </c>
      <c r="H16" s="88">
        <v>44.05</v>
      </c>
      <c r="I16" s="81">
        <f t="shared" si="0"/>
        <v>0.77803312499999988</v>
      </c>
      <c r="J16" s="110"/>
    </row>
    <row r="17" spans="1:10" ht="22.5">
      <c r="A17" s="111"/>
      <c r="B17" s="117"/>
      <c r="C17" s="51"/>
      <c r="D17" s="33" t="s">
        <v>31</v>
      </c>
      <c r="E17" s="89" t="s">
        <v>57</v>
      </c>
      <c r="F17" s="138"/>
      <c r="G17" s="36">
        <v>0.1</v>
      </c>
      <c r="H17" s="88">
        <v>17.38</v>
      </c>
      <c r="I17" s="81">
        <f t="shared" si="0"/>
        <v>0.136433</v>
      </c>
      <c r="J17" s="110"/>
    </row>
    <row r="18" spans="1:10" ht="18" customHeight="1">
      <c r="A18" s="111"/>
      <c r="B18" s="117"/>
      <c r="C18" s="51"/>
      <c r="D18" s="33" t="s">
        <v>31</v>
      </c>
      <c r="E18" s="82" t="s">
        <v>32</v>
      </c>
      <c r="F18" s="138"/>
      <c r="G18" s="36">
        <v>0.15</v>
      </c>
      <c r="H18" s="88">
        <v>45.6</v>
      </c>
      <c r="I18" s="81">
        <f t="shared" si="0"/>
        <v>0.80540999999999996</v>
      </c>
      <c r="J18" s="110"/>
    </row>
    <row r="19" spans="1:10" ht="22.5">
      <c r="A19" s="111"/>
      <c r="B19" s="117"/>
      <c r="C19" s="51"/>
      <c r="D19" s="33" t="s">
        <v>32</v>
      </c>
      <c r="E19" s="89" t="s">
        <v>58</v>
      </c>
      <c r="F19" s="138"/>
      <c r="G19" s="36">
        <v>0.1</v>
      </c>
      <c r="H19" s="88">
        <v>17.920000000000002</v>
      </c>
      <c r="I19" s="81">
        <f t="shared" si="0"/>
        <v>0.14067200000000002</v>
      </c>
      <c r="J19" s="110"/>
    </row>
    <row r="20" spans="1:10">
      <c r="A20" s="111"/>
      <c r="B20" s="117"/>
      <c r="C20" s="51"/>
      <c r="D20" s="33" t="s">
        <v>32</v>
      </c>
      <c r="E20" s="89" t="s">
        <v>33</v>
      </c>
      <c r="F20" s="138"/>
      <c r="G20" s="36">
        <v>0.15</v>
      </c>
      <c r="H20" s="88">
        <v>42.72</v>
      </c>
      <c r="I20" s="81">
        <f t="shared" si="0"/>
        <v>0.75454199999999982</v>
      </c>
      <c r="J20" s="110"/>
    </row>
    <row r="21" spans="1:10">
      <c r="A21" s="111"/>
      <c r="B21" s="117"/>
      <c r="C21" s="51"/>
      <c r="D21" s="33" t="s">
        <v>33</v>
      </c>
      <c r="E21" s="89" t="s">
        <v>59</v>
      </c>
      <c r="F21" s="138"/>
      <c r="G21" s="36">
        <v>0.125</v>
      </c>
      <c r="H21" s="88">
        <v>37.85</v>
      </c>
      <c r="I21" s="81">
        <f t="shared" si="0"/>
        <v>0.46425390625000001</v>
      </c>
      <c r="J21" s="110"/>
    </row>
    <row r="22" spans="1:10">
      <c r="A22" s="111"/>
      <c r="B22" s="117"/>
      <c r="C22" s="51"/>
      <c r="D22" s="87" t="s">
        <v>179</v>
      </c>
      <c r="E22" s="82" t="s">
        <v>2</v>
      </c>
      <c r="F22" s="138"/>
      <c r="G22" s="36">
        <v>0.125</v>
      </c>
      <c r="H22" s="86">
        <f>32.1+8.7+21+3.5</f>
        <v>65.3</v>
      </c>
      <c r="I22" s="81">
        <f t="shared" si="0"/>
        <v>0.80094531250000001</v>
      </c>
      <c r="J22" s="110"/>
    </row>
    <row r="23" spans="1:10">
      <c r="A23" s="111"/>
      <c r="B23" s="117"/>
      <c r="C23" s="51"/>
      <c r="D23" s="87" t="s">
        <v>2</v>
      </c>
      <c r="E23" s="89" t="s">
        <v>60</v>
      </c>
      <c r="F23" s="138"/>
      <c r="G23" s="36">
        <v>0.125</v>
      </c>
      <c r="H23" s="88">
        <v>45.2</v>
      </c>
      <c r="I23" s="81">
        <f t="shared" si="0"/>
        <v>0.5544062500000001</v>
      </c>
      <c r="J23" s="110"/>
    </row>
    <row r="24" spans="1:10" ht="22.5">
      <c r="A24" s="111"/>
      <c r="B24" s="26" t="s">
        <v>61</v>
      </c>
      <c r="C24" s="51"/>
      <c r="D24" s="22" t="s">
        <v>38</v>
      </c>
      <c r="E24" s="2" t="s">
        <v>174</v>
      </c>
      <c r="F24" s="2" t="s">
        <v>171</v>
      </c>
      <c r="G24" s="4">
        <v>0.15</v>
      </c>
      <c r="H24" s="21">
        <v>5</v>
      </c>
      <c r="I24" s="81">
        <f t="shared" si="0"/>
        <v>8.8312499999999988E-2</v>
      </c>
      <c r="J24" s="21">
        <v>5</v>
      </c>
    </row>
    <row r="25" spans="1:10" ht="11.45" customHeight="1">
      <c r="A25" s="105" t="s">
        <v>47</v>
      </c>
      <c r="B25" s="90" t="s">
        <v>62</v>
      </c>
      <c r="C25" s="102" t="s">
        <v>184</v>
      </c>
      <c r="D25" s="33" t="s">
        <v>5</v>
      </c>
      <c r="E25" s="89" t="s">
        <v>6</v>
      </c>
      <c r="F25" s="139" t="s">
        <v>173</v>
      </c>
      <c r="G25" s="36">
        <v>0.35</v>
      </c>
      <c r="H25" s="88">
        <v>789.1</v>
      </c>
      <c r="I25" s="84">
        <f t="shared" si="0"/>
        <v>75.881828749999997</v>
      </c>
      <c r="J25" s="100">
        <v>1265.4000000000001</v>
      </c>
    </row>
    <row r="26" spans="1:10">
      <c r="A26" s="107"/>
      <c r="B26" s="91"/>
      <c r="C26" s="103"/>
      <c r="D26" s="89" t="s">
        <v>6</v>
      </c>
      <c r="E26" s="89" t="s">
        <v>37</v>
      </c>
      <c r="F26" s="140"/>
      <c r="G26" s="36">
        <v>0.3</v>
      </c>
      <c r="H26" s="88">
        <v>250.9</v>
      </c>
      <c r="I26" s="84">
        <f t="shared" si="0"/>
        <v>17.726084999999998</v>
      </c>
      <c r="J26" s="124"/>
    </row>
    <row r="27" spans="1:10" ht="11.25" customHeight="1">
      <c r="A27" s="107"/>
      <c r="B27" s="91"/>
      <c r="C27" s="103"/>
      <c r="D27" s="89" t="s">
        <v>37</v>
      </c>
      <c r="E27" s="89" t="s">
        <v>40</v>
      </c>
      <c r="F27" s="140"/>
      <c r="G27" s="36">
        <v>0.3</v>
      </c>
      <c r="H27" s="88">
        <v>81</v>
      </c>
      <c r="I27" s="84">
        <f t="shared" si="0"/>
        <v>5.7226499999999989</v>
      </c>
      <c r="J27" s="124"/>
    </row>
    <row r="28" spans="1:10" ht="21" customHeight="1">
      <c r="A28" s="107"/>
      <c r="B28" s="91"/>
      <c r="C28" s="103"/>
      <c r="D28" s="33" t="s">
        <v>40</v>
      </c>
      <c r="E28" s="89" t="s">
        <v>16</v>
      </c>
      <c r="F28" s="141"/>
      <c r="G28" s="36">
        <v>0.3</v>
      </c>
      <c r="H28" s="88">
        <v>144.4</v>
      </c>
      <c r="I28" s="84">
        <f t="shared" si="0"/>
        <v>10.20186</v>
      </c>
      <c r="J28" s="101"/>
    </row>
    <row r="29" spans="1:10" ht="11.45" customHeight="1">
      <c r="A29" s="107"/>
      <c r="B29" s="91"/>
      <c r="C29" s="103"/>
      <c r="D29" s="52" t="s">
        <v>7</v>
      </c>
      <c r="E29" s="52" t="s">
        <v>1</v>
      </c>
      <c r="F29" s="93" t="s">
        <v>173</v>
      </c>
      <c r="G29" s="53">
        <v>0.2</v>
      </c>
      <c r="H29" s="54">
        <v>117</v>
      </c>
      <c r="I29" s="81">
        <f t="shared" si="0"/>
        <v>3.6738000000000004</v>
      </c>
      <c r="J29" s="121">
        <v>177.6</v>
      </c>
    </row>
    <row r="30" spans="1:10" ht="11.25" customHeight="1">
      <c r="A30" s="107"/>
      <c r="B30" s="91"/>
      <c r="C30" s="103"/>
      <c r="D30" s="55" t="s">
        <v>4</v>
      </c>
      <c r="E30" s="52" t="s">
        <v>63</v>
      </c>
      <c r="F30" s="94"/>
      <c r="G30" s="53">
        <v>0.125</v>
      </c>
      <c r="H30" s="54">
        <v>26</v>
      </c>
      <c r="I30" s="81">
        <f t="shared" si="0"/>
        <v>0.31890625</v>
      </c>
      <c r="J30" s="122"/>
    </row>
    <row r="31" spans="1:10" ht="21" customHeight="1">
      <c r="A31" s="107"/>
      <c r="B31" s="91"/>
      <c r="C31" s="103"/>
      <c r="D31" s="55" t="s">
        <v>7</v>
      </c>
      <c r="E31" s="52" t="s">
        <v>64</v>
      </c>
      <c r="F31" s="94"/>
      <c r="G31" s="53">
        <v>0.1</v>
      </c>
      <c r="H31" s="54">
        <v>34.6</v>
      </c>
      <c r="I31" s="81">
        <f t="shared" si="0"/>
        <v>0.27161000000000007</v>
      </c>
      <c r="J31" s="123"/>
    </row>
    <row r="32" spans="1:10" s="67" customFormat="1" ht="33.75" outlineLevel="1">
      <c r="A32" s="107"/>
      <c r="B32" s="91"/>
      <c r="C32" s="103"/>
      <c r="D32" s="55" t="s">
        <v>16</v>
      </c>
      <c r="E32" s="52" t="s">
        <v>176</v>
      </c>
      <c r="F32" s="94"/>
      <c r="G32" s="53">
        <v>0.08</v>
      </c>
      <c r="H32" s="54">
        <v>6</v>
      </c>
      <c r="I32" s="83">
        <f t="shared" si="0"/>
        <v>3.0144000000000004E-2</v>
      </c>
      <c r="J32" s="54">
        <v>6</v>
      </c>
    </row>
    <row r="33" spans="1:10" s="67" customFormat="1" ht="11.25" customHeight="1" outlineLevel="1">
      <c r="A33" s="107"/>
      <c r="B33" s="91"/>
      <c r="C33" s="103"/>
      <c r="D33" s="55" t="s">
        <v>16</v>
      </c>
      <c r="E33" s="55" t="s">
        <v>30</v>
      </c>
      <c r="F33" s="94"/>
      <c r="G33" s="53">
        <v>0.2</v>
      </c>
      <c r="H33" s="54">
        <v>79</v>
      </c>
      <c r="I33" s="135">
        <f t="shared" si="0"/>
        <v>2.4806000000000004</v>
      </c>
      <c r="J33" s="96">
        <v>101</v>
      </c>
    </row>
    <row r="34" spans="1:10" s="67" customFormat="1" ht="35.25" customHeight="1" outlineLevel="1">
      <c r="A34" s="107"/>
      <c r="B34" s="91"/>
      <c r="C34" s="104"/>
      <c r="D34" s="55" t="s">
        <v>30</v>
      </c>
      <c r="E34" s="52" t="s">
        <v>177</v>
      </c>
      <c r="F34" s="94"/>
      <c r="G34" s="53">
        <v>0.125</v>
      </c>
      <c r="H34" s="54">
        <v>22</v>
      </c>
      <c r="I34" s="135">
        <f t="shared" si="0"/>
        <v>0.26984374999999999</v>
      </c>
      <c r="J34" s="97"/>
    </row>
    <row r="35" spans="1:10" s="67" customFormat="1" ht="35.25" customHeight="1" outlineLevel="1">
      <c r="A35" s="107"/>
      <c r="B35" s="91"/>
      <c r="C35" s="136"/>
      <c r="D35" s="55" t="s">
        <v>16</v>
      </c>
      <c r="E35" s="52" t="s">
        <v>32</v>
      </c>
      <c r="F35" s="94"/>
      <c r="G35" s="53">
        <v>0.2</v>
      </c>
      <c r="H35" s="54">
        <v>197.1</v>
      </c>
      <c r="I35" s="83">
        <f t="shared" si="0"/>
        <v>6.1889400000000006</v>
      </c>
      <c r="J35" s="96">
        <v>243</v>
      </c>
    </row>
    <row r="36" spans="1:10" s="67" customFormat="1" ht="35.25" customHeight="1" outlineLevel="1">
      <c r="A36" s="107"/>
      <c r="B36" s="92"/>
      <c r="C36" s="136"/>
      <c r="D36" s="55" t="s">
        <v>32</v>
      </c>
      <c r="E36" s="52" t="s">
        <v>197</v>
      </c>
      <c r="F36" s="95"/>
      <c r="G36" s="53">
        <v>0.125</v>
      </c>
      <c r="H36" s="54">
        <v>45.9</v>
      </c>
      <c r="I36" s="83">
        <f t="shared" si="0"/>
        <v>0.56299218750000002</v>
      </c>
      <c r="J36" s="97"/>
    </row>
    <row r="37" spans="1:10" s="67" customFormat="1" ht="22.5" outlineLevel="1">
      <c r="A37" s="107"/>
      <c r="B37" s="137" t="s">
        <v>193</v>
      </c>
      <c r="C37" s="136"/>
      <c r="D37" s="55" t="s">
        <v>16</v>
      </c>
      <c r="E37" s="52" t="s">
        <v>194</v>
      </c>
      <c r="F37" s="85" t="s">
        <v>173</v>
      </c>
      <c r="G37" s="53">
        <v>0.1</v>
      </c>
      <c r="H37" s="54">
        <v>150</v>
      </c>
      <c r="I37" s="135">
        <f t="shared" si="0"/>
        <v>1.1775000000000002</v>
      </c>
      <c r="J37" s="69">
        <v>150</v>
      </c>
    </row>
    <row r="38" spans="1:10" ht="23.45" customHeight="1">
      <c r="A38" s="107"/>
      <c r="B38" s="90" t="s">
        <v>67</v>
      </c>
      <c r="C38" s="60"/>
      <c r="D38" s="57" t="s">
        <v>8</v>
      </c>
      <c r="E38" s="59" t="s">
        <v>9</v>
      </c>
      <c r="F38" s="68" t="s">
        <v>173</v>
      </c>
      <c r="G38" s="4">
        <v>0.2</v>
      </c>
      <c r="H38" s="58">
        <v>234.3</v>
      </c>
      <c r="I38" s="81">
        <f t="shared" si="0"/>
        <v>7.3570200000000012</v>
      </c>
      <c r="J38" s="112">
        <v>431</v>
      </c>
    </row>
    <row r="39" spans="1:10" ht="22.5">
      <c r="A39" s="107"/>
      <c r="B39" s="91"/>
      <c r="C39" s="60"/>
      <c r="D39" s="57" t="s">
        <v>9</v>
      </c>
      <c r="E39" s="59" t="s">
        <v>66</v>
      </c>
      <c r="F39" s="59" t="s">
        <v>171</v>
      </c>
      <c r="G39" s="4">
        <v>0.125</v>
      </c>
      <c r="H39" s="58">
        <v>171.7</v>
      </c>
      <c r="I39" s="81">
        <f t="shared" si="0"/>
        <v>2.1060078125000001</v>
      </c>
      <c r="J39" s="116"/>
    </row>
    <row r="40" spans="1:10" ht="22.5">
      <c r="A40" s="107"/>
      <c r="B40" s="92"/>
      <c r="C40" s="60"/>
      <c r="D40" s="57" t="s">
        <v>9</v>
      </c>
      <c r="E40" s="59" t="s">
        <v>65</v>
      </c>
      <c r="F40" s="59" t="s">
        <v>173</v>
      </c>
      <c r="G40" s="4">
        <v>0.125</v>
      </c>
      <c r="H40" s="58">
        <v>25</v>
      </c>
      <c r="I40" s="81">
        <f t="shared" si="0"/>
        <v>0.306640625</v>
      </c>
      <c r="J40" s="113"/>
    </row>
    <row r="41" spans="1:10" ht="22.5">
      <c r="A41" s="107"/>
      <c r="B41" s="56" t="s">
        <v>118</v>
      </c>
      <c r="C41" s="60" t="s">
        <v>185</v>
      </c>
      <c r="D41" s="57" t="s">
        <v>8</v>
      </c>
      <c r="E41" s="59" t="s">
        <v>119</v>
      </c>
      <c r="F41" s="59" t="s">
        <v>171</v>
      </c>
      <c r="G41" s="4">
        <v>7.0000000000000007E-2</v>
      </c>
      <c r="H41" s="58">
        <v>70</v>
      </c>
      <c r="I41" s="81">
        <f t="shared" si="0"/>
        <v>0.26925500000000008</v>
      </c>
      <c r="J41" s="58">
        <v>70</v>
      </c>
    </row>
    <row r="42" spans="1:10" ht="22.5">
      <c r="A42" s="107"/>
      <c r="B42" s="56" t="s">
        <v>68</v>
      </c>
      <c r="C42" s="60"/>
      <c r="D42" s="57" t="s">
        <v>8</v>
      </c>
      <c r="E42" s="59" t="s">
        <v>73</v>
      </c>
      <c r="F42" s="60" t="s">
        <v>173</v>
      </c>
      <c r="G42" s="4">
        <v>0.2</v>
      </c>
      <c r="H42" s="58">
        <v>37</v>
      </c>
      <c r="I42" s="81">
        <f t="shared" si="0"/>
        <v>1.1618000000000002</v>
      </c>
      <c r="J42" s="58">
        <v>37</v>
      </c>
    </row>
    <row r="43" spans="1:10" ht="27" customHeight="1">
      <c r="A43" s="107"/>
      <c r="B43" s="90" t="s">
        <v>71</v>
      </c>
      <c r="C43" s="60"/>
      <c r="D43" s="57" t="s">
        <v>7</v>
      </c>
      <c r="E43" s="59" t="s">
        <v>1</v>
      </c>
      <c r="F43" s="118" t="s">
        <v>173</v>
      </c>
      <c r="G43" s="4">
        <v>0.2</v>
      </c>
      <c r="H43" s="58">
        <v>255.3</v>
      </c>
      <c r="I43" s="81">
        <f t="shared" si="0"/>
        <v>8.0164200000000019</v>
      </c>
      <c r="J43" s="112">
        <v>269</v>
      </c>
    </row>
    <row r="44" spans="1:10" ht="27.75" customHeight="1">
      <c r="A44" s="106"/>
      <c r="B44" s="92"/>
      <c r="C44" s="60"/>
      <c r="D44" s="57" t="s">
        <v>4</v>
      </c>
      <c r="E44" s="60" t="s">
        <v>74</v>
      </c>
      <c r="F44" s="119"/>
      <c r="G44" s="4">
        <v>0.125</v>
      </c>
      <c r="H44" s="58">
        <v>13.7</v>
      </c>
      <c r="I44" s="81">
        <f t="shared" si="0"/>
        <v>0.1680390625</v>
      </c>
      <c r="J44" s="113"/>
    </row>
    <row r="45" spans="1:10" ht="34.15" customHeight="1">
      <c r="A45" s="111" t="s">
        <v>48</v>
      </c>
      <c r="B45" s="90" t="s">
        <v>69</v>
      </c>
      <c r="C45" s="102" t="s">
        <v>186</v>
      </c>
      <c r="D45" s="14" t="s">
        <v>0</v>
      </c>
      <c r="E45" s="15" t="s">
        <v>34</v>
      </c>
      <c r="F45" s="128" t="s">
        <v>173</v>
      </c>
      <c r="G45" s="16">
        <v>0.4</v>
      </c>
      <c r="H45" s="17">
        <v>1406</v>
      </c>
      <c r="I45" s="81">
        <f t="shared" si="0"/>
        <v>176.59360000000004</v>
      </c>
      <c r="J45" s="125">
        <v>3391</v>
      </c>
    </row>
    <row r="46" spans="1:10" ht="11.45" customHeight="1">
      <c r="A46" s="111"/>
      <c r="B46" s="91"/>
      <c r="C46" s="103"/>
      <c r="D46" s="15" t="s">
        <v>31</v>
      </c>
      <c r="E46" s="15" t="s">
        <v>35</v>
      </c>
      <c r="F46" s="128"/>
      <c r="G46" s="16">
        <v>0.4</v>
      </c>
      <c r="H46" s="17">
        <v>832.4</v>
      </c>
      <c r="I46" s="81">
        <f t="shared" si="0"/>
        <v>104.54944000000002</v>
      </c>
      <c r="J46" s="125"/>
    </row>
    <row r="47" spans="1:10" ht="11.45" customHeight="1">
      <c r="A47" s="111"/>
      <c r="B47" s="91"/>
      <c r="C47" s="103"/>
      <c r="D47" s="14" t="s">
        <v>36</v>
      </c>
      <c r="E47" s="71" t="s">
        <v>195</v>
      </c>
      <c r="F47" s="128"/>
      <c r="G47" s="16">
        <v>0.4</v>
      </c>
      <c r="H47" s="17">
        <v>1152.5999999999999</v>
      </c>
      <c r="I47" s="81">
        <f t="shared" si="0"/>
        <v>144.76656</v>
      </c>
      <c r="J47" s="125"/>
    </row>
    <row r="48" spans="1:10" s="13" customFormat="1" ht="22.5">
      <c r="A48" s="111"/>
      <c r="B48" s="91"/>
      <c r="C48" s="103"/>
      <c r="D48" s="72" t="s">
        <v>195</v>
      </c>
      <c r="E48" s="24" t="s">
        <v>123</v>
      </c>
      <c r="F48" s="128"/>
      <c r="G48" s="25">
        <v>0.4</v>
      </c>
      <c r="H48" s="35">
        <v>158</v>
      </c>
      <c r="I48" s="81">
        <f t="shared" si="0"/>
        <v>19.844800000000003</v>
      </c>
      <c r="J48" s="73">
        <v>158</v>
      </c>
    </row>
    <row r="49" spans="1:10" ht="11.45" customHeight="1">
      <c r="A49" s="111"/>
      <c r="B49" s="91"/>
      <c r="C49" s="103"/>
      <c r="D49" s="74" t="s">
        <v>3</v>
      </c>
      <c r="E49" s="63" t="s">
        <v>162</v>
      </c>
      <c r="F49" s="129" t="s">
        <v>173</v>
      </c>
      <c r="G49" s="65">
        <v>0.2</v>
      </c>
      <c r="H49" s="66">
        <v>88.4</v>
      </c>
      <c r="I49" s="81">
        <f t="shared" si="0"/>
        <v>2.7757600000000004</v>
      </c>
      <c r="J49" s="100">
        <v>258</v>
      </c>
    </row>
    <row r="50" spans="1:10" ht="11.45" customHeight="1">
      <c r="A50" s="111"/>
      <c r="B50" s="91"/>
      <c r="C50" s="103"/>
      <c r="D50" s="63" t="s">
        <v>162</v>
      </c>
      <c r="E50" s="63" t="s">
        <v>163</v>
      </c>
      <c r="F50" s="129"/>
      <c r="G50" s="65">
        <v>0.15</v>
      </c>
      <c r="H50" s="66">
        <v>53.2</v>
      </c>
      <c r="I50" s="81">
        <f t="shared" si="0"/>
        <v>0.93964499999999995</v>
      </c>
      <c r="J50" s="124"/>
    </row>
    <row r="51" spans="1:10" ht="22.5">
      <c r="A51" s="111"/>
      <c r="B51" s="91"/>
      <c r="C51" s="103"/>
      <c r="D51" s="63" t="s">
        <v>162</v>
      </c>
      <c r="E51" s="63" t="s">
        <v>75</v>
      </c>
      <c r="F51" s="129"/>
      <c r="G51" s="65">
        <v>0.1</v>
      </c>
      <c r="H51" s="66">
        <v>24.3</v>
      </c>
      <c r="I51" s="81">
        <f t="shared" si="0"/>
        <v>0.19075500000000004</v>
      </c>
      <c r="J51" s="124"/>
    </row>
    <row r="52" spans="1:10" ht="22.5">
      <c r="A52" s="111"/>
      <c r="B52" s="91"/>
      <c r="C52" s="103"/>
      <c r="D52" s="63" t="s">
        <v>163</v>
      </c>
      <c r="E52" s="63" t="s">
        <v>75</v>
      </c>
      <c r="F52" s="129"/>
      <c r="G52" s="65">
        <v>0.1</v>
      </c>
      <c r="H52" s="66">
        <v>37.9</v>
      </c>
      <c r="I52" s="81">
        <f t="shared" si="0"/>
        <v>0.29751500000000003</v>
      </c>
      <c r="J52" s="124"/>
    </row>
    <row r="53" spans="1:10" ht="22.5">
      <c r="A53" s="111"/>
      <c r="B53" s="91"/>
      <c r="C53" s="104"/>
      <c r="D53" s="63" t="s">
        <v>163</v>
      </c>
      <c r="E53" s="63" t="s">
        <v>76</v>
      </c>
      <c r="F53" s="129"/>
      <c r="G53" s="65">
        <v>0.125</v>
      </c>
      <c r="H53" s="66">
        <v>54.2</v>
      </c>
      <c r="I53" s="81">
        <f t="shared" si="0"/>
        <v>0.66479687500000006</v>
      </c>
      <c r="J53" s="124"/>
    </row>
    <row r="54" spans="1:10" s="67" customFormat="1" ht="11.45" customHeight="1">
      <c r="A54" s="111"/>
      <c r="B54" s="91"/>
      <c r="C54" s="133"/>
      <c r="D54" s="52" t="s">
        <v>123</v>
      </c>
      <c r="E54" s="52" t="s">
        <v>164</v>
      </c>
      <c r="F54" s="129"/>
      <c r="G54" s="53">
        <v>0.2</v>
      </c>
      <c r="H54" s="134">
        <v>120</v>
      </c>
      <c r="I54" s="135">
        <f t="shared" si="0"/>
        <v>3.7680000000000007</v>
      </c>
      <c r="J54" s="96">
        <v>136</v>
      </c>
    </row>
    <row r="55" spans="1:10" s="67" customFormat="1" ht="37.5" customHeight="1">
      <c r="A55" s="111"/>
      <c r="B55" s="91"/>
      <c r="C55" s="133"/>
      <c r="D55" s="52" t="s">
        <v>164</v>
      </c>
      <c r="E55" s="52" t="s">
        <v>124</v>
      </c>
      <c r="F55" s="129"/>
      <c r="G55" s="53">
        <v>0.15</v>
      </c>
      <c r="H55" s="134">
        <v>16</v>
      </c>
      <c r="I55" s="135">
        <f t="shared" si="0"/>
        <v>0.28259999999999996</v>
      </c>
      <c r="J55" s="97"/>
    </row>
    <row r="56" spans="1:10" s="67" customFormat="1" ht="37.5" customHeight="1">
      <c r="A56" s="111"/>
      <c r="B56" s="91"/>
      <c r="C56" s="133"/>
      <c r="D56" s="52" t="s">
        <v>198</v>
      </c>
      <c r="E56" s="52" t="s">
        <v>7</v>
      </c>
      <c r="F56" s="93" t="s">
        <v>173</v>
      </c>
      <c r="G56" s="53">
        <v>0.15</v>
      </c>
      <c r="H56" s="134">
        <v>104.5</v>
      </c>
      <c r="I56" s="83">
        <f t="shared" si="0"/>
        <v>1.8457312499999998</v>
      </c>
      <c r="J56" s="96">
        <v>153</v>
      </c>
    </row>
    <row r="57" spans="1:10" s="67" customFormat="1" ht="37.5" customHeight="1">
      <c r="A57" s="111"/>
      <c r="B57" s="92"/>
      <c r="C57" s="133"/>
      <c r="D57" s="52" t="s">
        <v>7</v>
      </c>
      <c r="E57" s="52" t="s">
        <v>199</v>
      </c>
      <c r="F57" s="95"/>
      <c r="G57" s="53">
        <v>0.125</v>
      </c>
      <c r="H57" s="134">
        <v>48.5</v>
      </c>
      <c r="I57" s="83">
        <f t="shared" si="0"/>
        <v>0.59488281249999997</v>
      </c>
      <c r="J57" s="97"/>
    </row>
    <row r="58" spans="1:10" ht="22.5" customHeight="1">
      <c r="A58" s="111"/>
      <c r="B58" s="109" t="s">
        <v>70</v>
      </c>
      <c r="C58" s="51"/>
      <c r="D58" s="22" t="s">
        <v>10</v>
      </c>
      <c r="E58" s="2" t="s">
        <v>4</v>
      </c>
      <c r="F58" s="120" t="s">
        <v>171</v>
      </c>
      <c r="G58" s="4">
        <v>0.125</v>
      </c>
      <c r="H58" s="21">
        <v>73</v>
      </c>
      <c r="I58" s="81">
        <f t="shared" si="0"/>
        <v>0.895390625</v>
      </c>
      <c r="J58" s="110">
        <v>125</v>
      </c>
    </row>
    <row r="59" spans="1:10" ht="22.5">
      <c r="A59" s="111"/>
      <c r="B59" s="109"/>
      <c r="C59" s="51"/>
      <c r="D59" s="2" t="s">
        <v>4</v>
      </c>
      <c r="E59" s="2" t="s">
        <v>77</v>
      </c>
      <c r="F59" s="120"/>
      <c r="G59" s="4">
        <v>0.08</v>
      </c>
      <c r="H59" s="21">
        <v>28.15</v>
      </c>
      <c r="I59" s="81">
        <f t="shared" si="0"/>
        <v>0.14142560000000001</v>
      </c>
      <c r="J59" s="110"/>
    </row>
    <row r="60" spans="1:10">
      <c r="A60" s="111"/>
      <c r="B60" s="109"/>
      <c r="C60" s="51"/>
      <c r="D60" s="2" t="s">
        <v>4</v>
      </c>
      <c r="E60" s="2" t="s">
        <v>78</v>
      </c>
      <c r="F60" s="120"/>
      <c r="G60" s="4">
        <v>0.08</v>
      </c>
      <c r="H60" s="21">
        <v>23.85</v>
      </c>
      <c r="I60" s="81">
        <f t="shared" si="0"/>
        <v>0.11982240000000002</v>
      </c>
      <c r="J60" s="110"/>
    </row>
    <row r="61" spans="1:10" ht="22.5">
      <c r="A61" s="111"/>
      <c r="B61" s="20" t="s">
        <v>72</v>
      </c>
      <c r="C61" s="51"/>
      <c r="D61" s="2" t="s">
        <v>11</v>
      </c>
      <c r="E61" s="2" t="s">
        <v>79</v>
      </c>
      <c r="F61" s="2" t="s">
        <v>171</v>
      </c>
      <c r="G61" s="4">
        <v>0.1</v>
      </c>
      <c r="H61" s="21">
        <v>68</v>
      </c>
      <c r="I61" s="81">
        <f t="shared" si="0"/>
        <v>0.53380000000000005</v>
      </c>
      <c r="J61" s="21">
        <v>68</v>
      </c>
    </row>
    <row r="62" spans="1:10" ht="11.25" customHeight="1">
      <c r="A62" s="111"/>
      <c r="B62" s="109" t="s">
        <v>80</v>
      </c>
      <c r="C62" s="51"/>
      <c r="D62" s="2" t="s">
        <v>165</v>
      </c>
      <c r="E62" s="2" t="s">
        <v>4</v>
      </c>
      <c r="F62" s="120" t="s">
        <v>171</v>
      </c>
      <c r="G62" s="4">
        <v>0.15</v>
      </c>
      <c r="H62" s="21">
        <v>112.88</v>
      </c>
      <c r="I62" s="81">
        <f t="shared" si="0"/>
        <v>1.9937429999999996</v>
      </c>
      <c r="J62" s="110">
        <v>150</v>
      </c>
    </row>
    <row r="63" spans="1:10">
      <c r="A63" s="111"/>
      <c r="B63" s="109"/>
      <c r="C63" s="51"/>
      <c r="D63" s="22" t="s">
        <v>4</v>
      </c>
      <c r="E63" s="28" t="s">
        <v>83</v>
      </c>
      <c r="F63" s="120"/>
      <c r="G63" s="4">
        <v>0.1</v>
      </c>
      <c r="H63" s="21">
        <v>29.22</v>
      </c>
      <c r="I63" s="81">
        <f t="shared" si="0"/>
        <v>0.22937700000000003</v>
      </c>
      <c r="J63" s="110"/>
    </row>
    <row r="64" spans="1:10">
      <c r="A64" s="111"/>
      <c r="B64" s="109"/>
      <c r="C64" s="51"/>
      <c r="D64" s="22" t="s">
        <v>7</v>
      </c>
      <c r="E64" s="2" t="s">
        <v>84</v>
      </c>
      <c r="F64" s="120"/>
      <c r="G64" s="4">
        <v>0.125</v>
      </c>
      <c r="H64" s="21">
        <v>7.9</v>
      </c>
      <c r="I64" s="81">
        <f t="shared" si="0"/>
        <v>9.6898437500000004E-2</v>
      </c>
      <c r="J64" s="110"/>
    </row>
    <row r="65" spans="1:10" ht="47.25" customHeight="1">
      <c r="A65" s="111"/>
      <c r="B65" s="20" t="s">
        <v>81</v>
      </c>
      <c r="C65" s="51"/>
      <c r="D65" s="22" t="s">
        <v>14</v>
      </c>
      <c r="E65" s="28" t="s">
        <v>85</v>
      </c>
      <c r="F65" s="2" t="s">
        <v>171</v>
      </c>
      <c r="G65" s="4">
        <v>0.08</v>
      </c>
      <c r="H65" s="21">
        <v>21</v>
      </c>
      <c r="I65" s="81">
        <f t="shared" si="0"/>
        <v>0.10550400000000001</v>
      </c>
      <c r="J65" s="21">
        <v>21</v>
      </c>
    </row>
    <row r="66" spans="1:10" ht="21" customHeight="1">
      <c r="A66" s="111"/>
      <c r="B66" s="109" t="s">
        <v>82</v>
      </c>
      <c r="C66" s="51"/>
      <c r="D66" s="22" t="s">
        <v>15</v>
      </c>
      <c r="E66" s="23" t="s">
        <v>8</v>
      </c>
      <c r="F66" s="117" t="s">
        <v>173</v>
      </c>
      <c r="G66" s="4">
        <v>0.15</v>
      </c>
      <c r="H66" s="21">
        <v>47.5</v>
      </c>
      <c r="I66" s="81">
        <f t="shared" si="0"/>
        <v>0.83896874999999993</v>
      </c>
      <c r="J66" s="110">
        <v>102</v>
      </c>
    </row>
    <row r="67" spans="1:10" ht="21.75" customHeight="1">
      <c r="A67" s="111"/>
      <c r="B67" s="109"/>
      <c r="C67" s="51"/>
      <c r="D67" s="23" t="s">
        <v>8</v>
      </c>
      <c r="E67" s="28" t="s">
        <v>86</v>
      </c>
      <c r="F67" s="117"/>
      <c r="G67" s="4">
        <v>0.08</v>
      </c>
      <c r="H67" s="21">
        <v>54.5</v>
      </c>
      <c r="I67" s="81">
        <f t="shared" si="0"/>
        <v>0.27380800000000005</v>
      </c>
      <c r="J67" s="110"/>
    </row>
    <row r="68" spans="1:10" ht="11.25" customHeight="1">
      <c r="A68" s="111"/>
      <c r="B68" s="109" t="s">
        <v>89</v>
      </c>
      <c r="C68" s="51"/>
      <c r="D68" s="22" t="s">
        <v>7</v>
      </c>
      <c r="E68" s="2" t="s">
        <v>4</v>
      </c>
      <c r="F68" s="120" t="s">
        <v>173</v>
      </c>
      <c r="G68" s="4">
        <v>0.2</v>
      </c>
      <c r="H68" s="21">
        <v>72</v>
      </c>
      <c r="I68" s="81">
        <f t="shared" si="0"/>
        <v>2.2608000000000001</v>
      </c>
      <c r="J68" s="112">
        <v>320</v>
      </c>
    </row>
    <row r="69" spans="1:10">
      <c r="A69" s="111"/>
      <c r="B69" s="109"/>
      <c r="C69" s="51"/>
      <c r="D69" s="2" t="s">
        <v>4</v>
      </c>
      <c r="E69" s="28" t="s">
        <v>87</v>
      </c>
      <c r="F69" s="120"/>
      <c r="G69" s="4">
        <v>0.125</v>
      </c>
      <c r="H69" s="21">
        <v>33</v>
      </c>
      <c r="I69" s="81">
        <f t="shared" si="0"/>
        <v>0.40476562500000002</v>
      </c>
      <c r="J69" s="116"/>
    </row>
    <row r="70" spans="1:10">
      <c r="A70" s="111"/>
      <c r="B70" s="109"/>
      <c r="C70" s="51"/>
      <c r="D70" s="2" t="s">
        <v>4</v>
      </c>
      <c r="E70" s="2" t="s">
        <v>1</v>
      </c>
      <c r="F70" s="120"/>
      <c r="G70" s="4">
        <v>0.2</v>
      </c>
      <c r="H70" s="21">
        <v>208.6</v>
      </c>
      <c r="I70" s="81">
        <f t="shared" si="0"/>
        <v>6.550040000000001</v>
      </c>
      <c r="J70" s="116"/>
    </row>
    <row r="71" spans="1:10">
      <c r="A71" s="111"/>
      <c r="B71" s="109"/>
      <c r="C71" s="51"/>
      <c r="D71" s="22" t="s">
        <v>1</v>
      </c>
      <c r="E71" s="2" t="s">
        <v>88</v>
      </c>
      <c r="F71" s="120"/>
      <c r="G71" s="4">
        <v>0.1</v>
      </c>
      <c r="H71" s="21">
        <v>6.4</v>
      </c>
      <c r="I71" s="81">
        <f t="shared" si="0"/>
        <v>5.0240000000000007E-2</v>
      </c>
      <c r="J71" s="113"/>
    </row>
    <row r="72" spans="1:10" s="39" customFormat="1" ht="11.25" hidden="1" customHeight="1" outlineLevel="1">
      <c r="A72" s="111"/>
      <c r="B72" s="109"/>
      <c r="C72" s="76"/>
      <c r="D72" s="75" t="s">
        <v>1</v>
      </c>
      <c r="E72" s="77" t="s">
        <v>16</v>
      </c>
      <c r="F72" s="120"/>
      <c r="G72" s="78">
        <v>0.15</v>
      </c>
      <c r="H72" s="79"/>
      <c r="I72" s="81">
        <f t="shared" si="0"/>
        <v>0</v>
      </c>
      <c r="J72" s="80"/>
    </row>
    <row r="73" spans="1:10" ht="18" customHeight="1" collapsed="1">
      <c r="A73" s="111"/>
      <c r="B73" s="109" t="s">
        <v>90</v>
      </c>
      <c r="C73" s="51"/>
      <c r="D73" s="22" t="s">
        <v>17</v>
      </c>
      <c r="E73" s="2" t="s">
        <v>18</v>
      </c>
      <c r="F73" s="120" t="s">
        <v>171</v>
      </c>
      <c r="G73" s="4">
        <v>0.08</v>
      </c>
      <c r="H73" s="21">
        <v>28.5</v>
      </c>
      <c r="I73" s="81">
        <f t="shared" si="0"/>
        <v>0.14318400000000003</v>
      </c>
      <c r="J73" s="110">
        <v>147</v>
      </c>
    </row>
    <row r="74" spans="1:10" ht="31.5" customHeight="1">
      <c r="A74" s="111"/>
      <c r="B74" s="109"/>
      <c r="C74" s="51"/>
      <c r="D74" s="2" t="s">
        <v>18</v>
      </c>
      <c r="E74" s="28" t="s">
        <v>91</v>
      </c>
      <c r="F74" s="120"/>
      <c r="G74" s="4">
        <v>0.08</v>
      </c>
      <c r="H74" s="21">
        <v>118.5</v>
      </c>
      <c r="I74" s="81">
        <f t="shared" si="0"/>
        <v>0.5953440000000001</v>
      </c>
      <c r="J74" s="110"/>
    </row>
    <row r="75" spans="1:10" ht="42" customHeight="1">
      <c r="A75" s="111"/>
      <c r="B75" s="20" t="s">
        <v>93</v>
      </c>
      <c r="C75" s="51"/>
      <c r="D75" s="2" t="s">
        <v>23</v>
      </c>
      <c r="E75" s="28" t="s">
        <v>92</v>
      </c>
      <c r="F75" s="2" t="s">
        <v>171</v>
      </c>
      <c r="G75" s="4">
        <v>0.08</v>
      </c>
      <c r="H75" s="21">
        <v>58</v>
      </c>
      <c r="I75" s="81">
        <f t="shared" ref="I75:I117" si="1">0.785*G75*G75*H75</f>
        <v>0.29139200000000004</v>
      </c>
      <c r="J75" s="21">
        <v>58</v>
      </c>
    </row>
    <row r="76" spans="1:10" ht="44.25" customHeight="1">
      <c r="A76" s="111"/>
      <c r="B76" s="90" t="s">
        <v>94</v>
      </c>
      <c r="C76" s="49"/>
      <c r="D76" s="2" t="s">
        <v>155</v>
      </c>
      <c r="E76" s="2" t="s">
        <v>156</v>
      </c>
      <c r="F76" s="118" t="s">
        <v>173</v>
      </c>
      <c r="G76" s="4">
        <v>0.15</v>
      </c>
      <c r="H76" s="3">
        <v>59</v>
      </c>
      <c r="I76" s="81">
        <f t="shared" si="1"/>
        <v>1.0420874999999998</v>
      </c>
      <c r="J76" s="112">
        <v>164</v>
      </c>
    </row>
    <row r="77" spans="1:10">
      <c r="A77" s="111"/>
      <c r="B77" s="92"/>
      <c r="C77" s="50"/>
      <c r="D77" s="2" t="s">
        <v>156</v>
      </c>
      <c r="E77" s="28" t="s">
        <v>99</v>
      </c>
      <c r="F77" s="119"/>
      <c r="G77" s="4">
        <v>0.1</v>
      </c>
      <c r="H77" s="21">
        <v>105</v>
      </c>
      <c r="I77" s="81">
        <f t="shared" si="1"/>
        <v>0.82425000000000015</v>
      </c>
      <c r="J77" s="113"/>
    </row>
    <row r="78" spans="1:10" ht="46.5" customHeight="1">
      <c r="A78" s="111"/>
      <c r="B78" s="34" t="s">
        <v>117</v>
      </c>
      <c r="C78" s="63"/>
      <c r="D78" s="48" t="s">
        <v>166</v>
      </c>
      <c r="E78" s="48" t="s">
        <v>116</v>
      </c>
      <c r="F78" s="70" t="s">
        <v>171</v>
      </c>
      <c r="G78" s="36">
        <v>0.1</v>
      </c>
      <c r="H78" s="3">
        <v>25</v>
      </c>
      <c r="I78" s="81">
        <f t="shared" si="1"/>
        <v>0.19625000000000004</v>
      </c>
      <c r="J78" s="3">
        <v>25</v>
      </c>
    </row>
    <row r="79" spans="1:10" ht="26.45" customHeight="1">
      <c r="A79" s="111" t="s">
        <v>48</v>
      </c>
      <c r="B79" s="109" t="s">
        <v>27</v>
      </c>
      <c r="C79" s="102" t="s">
        <v>187</v>
      </c>
      <c r="D79" s="2" t="s">
        <v>8</v>
      </c>
      <c r="E79" s="2" t="s">
        <v>24</v>
      </c>
      <c r="F79" s="120" t="s">
        <v>171</v>
      </c>
      <c r="G79" s="4">
        <v>0.25</v>
      </c>
      <c r="H79" s="21">
        <v>64.5</v>
      </c>
      <c r="I79" s="81">
        <f t="shared" si="1"/>
        <v>3.16453125</v>
      </c>
      <c r="J79" s="110">
        <v>310</v>
      </c>
    </row>
    <row r="80" spans="1:10" ht="26.45" customHeight="1">
      <c r="A80" s="111"/>
      <c r="B80" s="109"/>
      <c r="C80" s="103"/>
      <c r="D80" s="2" t="s">
        <v>8</v>
      </c>
      <c r="E80" s="2" t="s">
        <v>22</v>
      </c>
      <c r="F80" s="120"/>
      <c r="G80" s="4">
        <v>0.2</v>
      </c>
      <c r="H80" s="21">
        <v>127.5</v>
      </c>
      <c r="I80" s="81">
        <f t="shared" si="1"/>
        <v>4.0035000000000007</v>
      </c>
      <c r="J80" s="110"/>
    </row>
    <row r="81" spans="1:10" ht="26.45" customHeight="1">
      <c r="A81" s="111"/>
      <c r="B81" s="109"/>
      <c r="C81" s="103"/>
      <c r="D81" s="2" t="s">
        <v>22</v>
      </c>
      <c r="E81" s="2" t="s">
        <v>25</v>
      </c>
      <c r="F81" s="120"/>
      <c r="G81" s="4">
        <v>0.15</v>
      </c>
      <c r="H81" s="21">
        <v>96</v>
      </c>
      <c r="I81" s="81">
        <f t="shared" si="1"/>
        <v>1.6955999999999998</v>
      </c>
      <c r="J81" s="110"/>
    </row>
    <row r="82" spans="1:10" ht="42.75" customHeight="1">
      <c r="A82" s="111"/>
      <c r="B82" s="109"/>
      <c r="C82" s="103"/>
      <c r="D82" s="2" t="s">
        <v>26</v>
      </c>
      <c r="E82" s="2" t="s">
        <v>100</v>
      </c>
      <c r="F82" s="120"/>
      <c r="G82" s="4">
        <v>0.1</v>
      </c>
      <c r="H82" s="21">
        <v>16</v>
      </c>
      <c r="I82" s="81">
        <f t="shared" si="1"/>
        <v>0.12560000000000002</v>
      </c>
      <c r="J82" s="110"/>
    </row>
    <row r="83" spans="1:10" ht="45" customHeight="1">
      <c r="A83" s="111"/>
      <c r="B83" s="109"/>
      <c r="C83" s="104"/>
      <c r="D83" s="2" t="s">
        <v>8</v>
      </c>
      <c r="E83" s="2" t="s">
        <v>27</v>
      </c>
      <c r="F83" s="120"/>
      <c r="G83" s="4">
        <v>0.2</v>
      </c>
      <c r="H83" s="12">
        <v>6</v>
      </c>
      <c r="I83" s="81">
        <f t="shared" si="1"/>
        <v>0.18840000000000001</v>
      </c>
      <c r="J83" s="110"/>
    </row>
    <row r="84" spans="1:10" ht="15.6" customHeight="1">
      <c r="A84" s="111"/>
      <c r="B84" s="109" t="s">
        <v>95</v>
      </c>
      <c r="C84" s="102" t="s">
        <v>188</v>
      </c>
      <c r="D84" s="2" t="s">
        <v>42</v>
      </c>
      <c r="E84" s="28" t="s">
        <v>101</v>
      </c>
      <c r="F84" s="120" t="s">
        <v>171</v>
      </c>
      <c r="G84" s="4">
        <v>0.05</v>
      </c>
      <c r="H84" s="21">
        <v>6</v>
      </c>
      <c r="I84" s="81">
        <f t="shared" si="1"/>
        <v>1.1775000000000001E-2</v>
      </c>
      <c r="J84" s="110">
        <v>91.8</v>
      </c>
    </row>
    <row r="85" spans="1:10" ht="15.6" customHeight="1">
      <c r="A85" s="111"/>
      <c r="B85" s="109"/>
      <c r="C85" s="103"/>
      <c r="D85" s="2" t="s">
        <v>42</v>
      </c>
      <c r="E85" s="2" t="s">
        <v>43</v>
      </c>
      <c r="F85" s="120"/>
      <c r="G85" s="4">
        <v>0.05</v>
      </c>
      <c r="H85" s="21">
        <v>9.5</v>
      </c>
      <c r="I85" s="81">
        <f t="shared" si="1"/>
        <v>1.8643750000000004E-2</v>
      </c>
      <c r="J85" s="110"/>
    </row>
    <row r="86" spans="1:10" ht="15.6" customHeight="1">
      <c r="A86" s="111"/>
      <c r="B86" s="109"/>
      <c r="C86" s="103"/>
      <c r="D86" s="2" t="s">
        <v>44</v>
      </c>
      <c r="E86" s="2" t="s">
        <v>102</v>
      </c>
      <c r="F86" s="120"/>
      <c r="G86" s="4">
        <v>0.05</v>
      </c>
      <c r="H86" s="21">
        <v>9</v>
      </c>
      <c r="I86" s="81">
        <f t="shared" si="1"/>
        <v>1.7662500000000001E-2</v>
      </c>
      <c r="J86" s="110"/>
    </row>
    <row r="87" spans="1:10" ht="15.6" customHeight="1">
      <c r="A87" s="111"/>
      <c r="B87" s="109"/>
      <c r="C87" s="103"/>
      <c r="D87" s="2" t="s">
        <v>44</v>
      </c>
      <c r="E87" s="2" t="s">
        <v>103</v>
      </c>
      <c r="F87" s="120"/>
      <c r="G87" s="4">
        <v>0.05</v>
      </c>
      <c r="H87" s="21">
        <v>3.5</v>
      </c>
      <c r="I87" s="81">
        <f t="shared" si="1"/>
        <v>6.8687500000000007E-3</v>
      </c>
      <c r="J87" s="110"/>
    </row>
    <row r="88" spans="1:10" ht="15.6" customHeight="1">
      <c r="A88" s="111"/>
      <c r="B88" s="109"/>
      <c r="C88" s="103"/>
      <c r="D88" s="2" t="s">
        <v>45</v>
      </c>
      <c r="E88" s="28" t="s">
        <v>175</v>
      </c>
      <c r="F88" s="120"/>
      <c r="G88" s="4">
        <v>0.05</v>
      </c>
      <c r="H88" s="21">
        <v>23.1</v>
      </c>
      <c r="I88" s="81">
        <f t="shared" si="1"/>
        <v>4.5333750000000006E-2</v>
      </c>
      <c r="J88" s="110"/>
    </row>
    <row r="89" spans="1:10" ht="15.6" customHeight="1">
      <c r="A89" s="111"/>
      <c r="B89" s="109"/>
      <c r="C89" s="103"/>
      <c r="D89" s="2" t="s">
        <v>45</v>
      </c>
      <c r="E89" s="2" t="s">
        <v>42</v>
      </c>
      <c r="F89" s="120"/>
      <c r="G89" s="4">
        <v>7.0000000000000007E-2</v>
      </c>
      <c r="H89" s="21">
        <v>34.6</v>
      </c>
      <c r="I89" s="81">
        <f t="shared" si="1"/>
        <v>0.13308890000000004</v>
      </c>
      <c r="J89" s="110"/>
    </row>
    <row r="90" spans="1:10" ht="15.6" customHeight="1">
      <c r="A90" s="111"/>
      <c r="B90" s="109"/>
      <c r="C90" s="104"/>
      <c r="D90" s="2" t="s">
        <v>167</v>
      </c>
      <c r="E90" s="2" t="s">
        <v>104</v>
      </c>
      <c r="F90" s="120"/>
      <c r="G90" s="4">
        <v>0.05</v>
      </c>
      <c r="H90" s="21">
        <v>6.1</v>
      </c>
      <c r="I90" s="81">
        <f t="shared" si="1"/>
        <v>1.1971250000000001E-2</v>
      </c>
      <c r="J90" s="110"/>
    </row>
    <row r="91" spans="1:10" ht="22.5">
      <c r="A91" s="111"/>
      <c r="B91" s="32" t="s">
        <v>120</v>
      </c>
      <c r="C91" s="51" t="s">
        <v>187</v>
      </c>
      <c r="D91" s="89" t="s">
        <v>121</v>
      </c>
      <c r="E91" s="89" t="s">
        <v>122</v>
      </c>
      <c r="F91" s="89" t="s">
        <v>170</v>
      </c>
      <c r="G91" s="36">
        <v>0.5</v>
      </c>
      <c r="H91" s="88">
        <v>320</v>
      </c>
      <c r="I91" s="84">
        <f t="shared" si="1"/>
        <v>62.800000000000004</v>
      </c>
      <c r="J91" s="88">
        <v>320</v>
      </c>
    </row>
    <row r="92" spans="1:10" s="13" customFormat="1" ht="24" customHeight="1">
      <c r="A92" s="111"/>
      <c r="B92" s="109" t="s">
        <v>125</v>
      </c>
      <c r="C92" s="102" t="s">
        <v>190</v>
      </c>
      <c r="D92" s="23" t="s">
        <v>126</v>
      </c>
      <c r="E92" s="23" t="s">
        <v>127</v>
      </c>
      <c r="F92" s="117" t="s">
        <v>171</v>
      </c>
      <c r="G92" s="7">
        <v>0.3</v>
      </c>
      <c r="H92" s="12">
        <v>45</v>
      </c>
      <c r="I92" s="81">
        <f t="shared" si="1"/>
        <v>3.1792499999999997</v>
      </c>
      <c r="J92" s="108">
        <v>71</v>
      </c>
    </row>
    <row r="93" spans="1:10" s="13" customFormat="1" ht="22.5" customHeight="1">
      <c r="A93" s="111"/>
      <c r="B93" s="109"/>
      <c r="C93" s="104"/>
      <c r="D93" s="23" t="s">
        <v>127</v>
      </c>
      <c r="E93" s="27" t="s">
        <v>128</v>
      </c>
      <c r="F93" s="117"/>
      <c r="G93" s="7">
        <v>0.08</v>
      </c>
      <c r="H93" s="12">
        <v>26</v>
      </c>
      <c r="I93" s="81">
        <f t="shared" si="1"/>
        <v>0.13062400000000002</v>
      </c>
      <c r="J93" s="108"/>
    </row>
    <row r="94" spans="1:10" s="13" customFormat="1">
      <c r="A94" s="111"/>
      <c r="B94" s="32" t="s">
        <v>130</v>
      </c>
      <c r="C94" s="102" t="s">
        <v>189</v>
      </c>
      <c r="D94" s="23" t="s">
        <v>154</v>
      </c>
      <c r="E94" s="27" t="s">
        <v>139</v>
      </c>
      <c r="F94" s="117" t="s">
        <v>171</v>
      </c>
      <c r="G94" s="7">
        <v>0.125</v>
      </c>
      <c r="H94" s="12">
        <v>26</v>
      </c>
      <c r="I94" s="81">
        <f t="shared" si="1"/>
        <v>0.31890625</v>
      </c>
      <c r="J94" s="12">
        <v>26</v>
      </c>
    </row>
    <row r="95" spans="1:10" s="13" customFormat="1">
      <c r="A95" s="111"/>
      <c r="B95" s="32" t="s">
        <v>131</v>
      </c>
      <c r="C95" s="103"/>
      <c r="D95" s="23" t="s">
        <v>155</v>
      </c>
      <c r="E95" s="27" t="s">
        <v>140</v>
      </c>
      <c r="F95" s="117"/>
      <c r="G95" s="7">
        <v>0.08</v>
      </c>
      <c r="H95" s="12">
        <v>28</v>
      </c>
      <c r="I95" s="81">
        <f t="shared" si="1"/>
        <v>0.14067200000000002</v>
      </c>
      <c r="J95" s="12">
        <v>28</v>
      </c>
    </row>
    <row r="96" spans="1:10" s="13" customFormat="1">
      <c r="A96" s="111"/>
      <c r="B96" s="32" t="s">
        <v>132</v>
      </c>
      <c r="C96" s="103"/>
      <c r="D96" s="23" t="s">
        <v>157</v>
      </c>
      <c r="E96" s="23" t="s">
        <v>141</v>
      </c>
      <c r="F96" s="117"/>
      <c r="G96" s="7">
        <v>7.0000000000000007E-2</v>
      </c>
      <c r="H96" s="12">
        <v>26</v>
      </c>
      <c r="I96" s="81">
        <f t="shared" si="1"/>
        <v>0.10000900000000003</v>
      </c>
      <c r="J96" s="12">
        <v>26</v>
      </c>
    </row>
    <row r="97" spans="1:10" s="13" customFormat="1">
      <c r="A97" s="111"/>
      <c r="B97" s="32" t="s">
        <v>129</v>
      </c>
      <c r="C97" s="103"/>
      <c r="D97" s="23" t="s">
        <v>158</v>
      </c>
      <c r="E97" s="23" t="s">
        <v>142</v>
      </c>
      <c r="F97" s="117"/>
      <c r="G97" s="7">
        <v>0.1</v>
      </c>
      <c r="H97" s="12">
        <v>21</v>
      </c>
      <c r="I97" s="81">
        <f t="shared" si="1"/>
        <v>0.16485000000000002</v>
      </c>
      <c r="J97" s="12">
        <v>21</v>
      </c>
    </row>
    <row r="98" spans="1:10" s="13" customFormat="1">
      <c r="A98" s="111"/>
      <c r="B98" s="32" t="s">
        <v>133</v>
      </c>
      <c r="C98" s="103"/>
      <c r="D98" s="23" t="s">
        <v>156</v>
      </c>
      <c r="E98" s="23" t="s">
        <v>143</v>
      </c>
      <c r="F98" s="117"/>
      <c r="G98" s="7">
        <v>0.08</v>
      </c>
      <c r="H98" s="12">
        <v>17</v>
      </c>
      <c r="I98" s="81">
        <f t="shared" si="1"/>
        <v>8.5408000000000012E-2</v>
      </c>
      <c r="J98" s="12">
        <v>17</v>
      </c>
    </row>
    <row r="99" spans="1:10" s="13" customFormat="1">
      <c r="A99" s="111"/>
      <c r="B99" s="32" t="s">
        <v>134</v>
      </c>
      <c r="C99" s="103"/>
      <c r="D99" s="23" t="s">
        <v>156</v>
      </c>
      <c r="E99" s="23" t="s">
        <v>144</v>
      </c>
      <c r="F99" s="117"/>
      <c r="G99" s="7">
        <v>0.08</v>
      </c>
      <c r="H99" s="12">
        <v>34</v>
      </c>
      <c r="I99" s="81">
        <f t="shared" si="1"/>
        <v>0.17081600000000002</v>
      </c>
      <c r="J99" s="12">
        <v>34</v>
      </c>
    </row>
    <row r="100" spans="1:10" s="45" customFormat="1" ht="22.9" hidden="1" customHeight="1" outlineLevel="1">
      <c r="A100" s="111"/>
      <c r="B100" s="38" t="s">
        <v>135</v>
      </c>
      <c r="C100" s="103"/>
      <c r="D100" s="41" t="s">
        <v>159</v>
      </c>
      <c r="E100" s="41" t="s">
        <v>145</v>
      </c>
      <c r="F100" s="117"/>
      <c r="G100" s="42">
        <v>7.0000000000000007E-2</v>
      </c>
      <c r="H100" s="43"/>
      <c r="I100" s="81">
        <f t="shared" si="1"/>
        <v>0</v>
      </c>
      <c r="J100" s="44"/>
    </row>
    <row r="101" spans="1:10" s="13" customFormat="1" ht="11.25" customHeight="1" collapsed="1">
      <c r="A101" s="111"/>
      <c r="B101" s="109" t="s">
        <v>178</v>
      </c>
      <c r="C101" s="103"/>
      <c r="D101" s="23" t="s">
        <v>153</v>
      </c>
      <c r="E101" s="23" t="s">
        <v>146</v>
      </c>
      <c r="F101" s="117"/>
      <c r="G101" s="7">
        <v>0.08</v>
      </c>
      <c r="H101" s="12">
        <v>11.5</v>
      </c>
      <c r="I101" s="81">
        <f t="shared" si="1"/>
        <v>5.7776000000000008E-2</v>
      </c>
      <c r="J101" s="108">
        <v>51</v>
      </c>
    </row>
    <row r="102" spans="1:10" s="13" customFormat="1">
      <c r="A102" s="111"/>
      <c r="B102" s="109"/>
      <c r="C102" s="103"/>
      <c r="D102" s="23" t="s">
        <v>159</v>
      </c>
      <c r="E102" s="23" t="s">
        <v>147</v>
      </c>
      <c r="F102" s="117"/>
      <c r="G102" s="7">
        <v>7.0000000000000007E-2</v>
      </c>
      <c r="H102" s="12">
        <v>39.5</v>
      </c>
      <c r="I102" s="81">
        <f t="shared" si="1"/>
        <v>0.15193675000000004</v>
      </c>
      <c r="J102" s="108"/>
    </row>
    <row r="103" spans="1:10" s="13" customFormat="1">
      <c r="A103" s="111"/>
      <c r="B103" s="32" t="s">
        <v>136</v>
      </c>
      <c r="C103" s="103"/>
      <c r="D103" s="23" t="s">
        <v>160</v>
      </c>
      <c r="E103" s="23" t="s">
        <v>148</v>
      </c>
      <c r="F103" s="117"/>
      <c r="G103" s="7">
        <v>0.08</v>
      </c>
      <c r="H103" s="12">
        <v>5</v>
      </c>
      <c r="I103" s="81">
        <f t="shared" si="1"/>
        <v>2.5120000000000003E-2</v>
      </c>
      <c r="J103" s="12">
        <v>5</v>
      </c>
    </row>
    <row r="104" spans="1:10" s="13" customFormat="1">
      <c r="A104" s="111"/>
      <c r="B104" s="32" t="s">
        <v>137</v>
      </c>
      <c r="C104" s="103"/>
      <c r="D104" s="23" t="s">
        <v>160</v>
      </c>
      <c r="E104" s="23" t="s">
        <v>149</v>
      </c>
      <c r="F104" s="117"/>
      <c r="G104" s="7">
        <v>0.1</v>
      </c>
      <c r="H104" s="12">
        <v>26</v>
      </c>
      <c r="I104" s="81">
        <f t="shared" si="1"/>
        <v>0.20410000000000003</v>
      </c>
      <c r="J104" s="12">
        <v>26</v>
      </c>
    </row>
    <row r="105" spans="1:10" s="13" customFormat="1" ht="11.25" customHeight="1">
      <c r="A105" s="111"/>
      <c r="B105" s="109" t="s">
        <v>138</v>
      </c>
      <c r="C105" s="103"/>
      <c r="D105" s="23" t="s">
        <v>153</v>
      </c>
      <c r="E105" s="23" t="s">
        <v>24</v>
      </c>
      <c r="F105" s="117"/>
      <c r="G105" s="7">
        <v>0.1</v>
      </c>
      <c r="H105" s="12">
        <v>22</v>
      </c>
      <c r="I105" s="81">
        <f t="shared" si="1"/>
        <v>0.17270000000000002</v>
      </c>
      <c r="J105" s="108">
        <v>84</v>
      </c>
    </row>
    <row r="106" spans="1:10" s="13" customFormat="1" ht="22.5">
      <c r="A106" s="111"/>
      <c r="B106" s="109"/>
      <c r="C106" s="103"/>
      <c r="D106" s="23" t="s">
        <v>24</v>
      </c>
      <c r="E106" s="23" t="s">
        <v>150</v>
      </c>
      <c r="F106" s="117"/>
      <c r="G106" s="7">
        <v>0.08</v>
      </c>
      <c r="H106" s="12">
        <v>32</v>
      </c>
      <c r="I106" s="81">
        <f t="shared" si="1"/>
        <v>0.16076800000000002</v>
      </c>
      <c r="J106" s="108"/>
    </row>
    <row r="107" spans="1:10" s="13" customFormat="1">
      <c r="A107" s="111"/>
      <c r="B107" s="109"/>
      <c r="C107" s="104"/>
      <c r="D107" s="23" t="s">
        <v>24</v>
      </c>
      <c r="E107" s="23" t="s">
        <v>151</v>
      </c>
      <c r="F107" s="117"/>
      <c r="G107" s="7">
        <v>0.08</v>
      </c>
      <c r="H107" s="12">
        <v>30</v>
      </c>
      <c r="I107" s="81">
        <f t="shared" si="1"/>
        <v>0.15072000000000002</v>
      </c>
      <c r="J107" s="108"/>
    </row>
    <row r="108" spans="1:10" s="45" customFormat="1" ht="23.45" hidden="1" customHeight="1" outlineLevel="1">
      <c r="A108" s="111"/>
      <c r="B108" s="38" t="s">
        <v>168</v>
      </c>
      <c r="C108" s="41"/>
      <c r="D108" s="41" t="s">
        <v>8</v>
      </c>
      <c r="E108" s="41" t="s">
        <v>169</v>
      </c>
      <c r="F108" s="41" t="s">
        <v>171</v>
      </c>
      <c r="G108" s="42">
        <v>0.2</v>
      </c>
      <c r="H108" s="43"/>
      <c r="I108" s="81">
        <f t="shared" si="1"/>
        <v>0</v>
      </c>
      <c r="J108" s="44"/>
    </row>
    <row r="109" spans="1:10" s="47" customFormat="1" ht="11.25" customHeight="1" collapsed="1">
      <c r="A109" s="111" t="s">
        <v>110</v>
      </c>
      <c r="B109" s="130" t="s">
        <v>97</v>
      </c>
      <c r="C109" s="82"/>
      <c r="D109" s="33" t="s">
        <v>20</v>
      </c>
      <c r="E109" s="89" t="s">
        <v>21</v>
      </c>
      <c r="F109" s="89" t="s">
        <v>170</v>
      </c>
      <c r="G109" s="36">
        <v>0.1</v>
      </c>
      <c r="H109" s="88">
        <v>50.2</v>
      </c>
      <c r="I109" s="84">
        <f t="shared" si="1"/>
        <v>0.39407000000000009</v>
      </c>
      <c r="J109" s="131">
        <v>336</v>
      </c>
    </row>
    <row r="110" spans="1:10" s="47" customFormat="1" ht="22.5">
      <c r="A110" s="111"/>
      <c r="B110" s="130"/>
      <c r="C110" s="82"/>
      <c r="D110" s="89" t="s">
        <v>21</v>
      </c>
      <c r="E110" s="89" t="s">
        <v>8</v>
      </c>
      <c r="F110" s="89" t="s">
        <v>171</v>
      </c>
      <c r="G110" s="36">
        <v>0.1</v>
      </c>
      <c r="H110" s="88">
        <v>13.2</v>
      </c>
      <c r="I110" s="84">
        <f t="shared" si="1"/>
        <v>0.10362</v>
      </c>
      <c r="J110" s="131"/>
    </row>
    <row r="111" spans="1:10" s="47" customFormat="1">
      <c r="A111" s="111"/>
      <c r="B111" s="130"/>
      <c r="C111" s="82"/>
      <c r="D111" s="89" t="s">
        <v>8</v>
      </c>
      <c r="E111" s="82" t="s">
        <v>22</v>
      </c>
      <c r="F111" s="129" t="s">
        <v>173</v>
      </c>
      <c r="G111" s="36">
        <v>0.1</v>
      </c>
      <c r="H111" s="88">
        <v>250.9</v>
      </c>
      <c r="I111" s="84">
        <f t="shared" si="1"/>
        <v>1.9695650000000002</v>
      </c>
      <c r="J111" s="131"/>
    </row>
    <row r="112" spans="1:10" s="47" customFormat="1">
      <c r="A112" s="111"/>
      <c r="B112" s="130"/>
      <c r="C112" s="82"/>
      <c r="D112" s="82" t="s">
        <v>22</v>
      </c>
      <c r="E112" s="89" t="s">
        <v>105</v>
      </c>
      <c r="F112" s="129"/>
      <c r="G112" s="36">
        <v>0.08</v>
      </c>
      <c r="H112" s="88">
        <v>21.7</v>
      </c>
      <c r="I112" s="84">
        <f t="shared" si="1"/>
        <v>0.10902080000000001</v>
      </c>
      <c r="J112" s="131"/>
    </row>
    <row r="113" spans="1:10" ht="22.5">
      <c r="A113" s="111"/>
      <c r="B113" s="32" t="s">
        <v>97</v>
      </c>
      <c r="C113" s="51"/>
      <c r="D113" s="23" t="s">
        <v>16</v>
      </c>
      <c r="E113" s="2" t="s">
        <v>7</v>
      </c>
      <c r="F113" s="2" t="s">
        <v>173</v>
      </c>
      <c r="G113" s="4">
        <v>0.125</v>
      </c>
      <c r="H113" s="21">
        <v>187</v>
      </c>
      <c r="I113" s="81">
        <f t="shared" si="1"/>
        <v>2.2936718750000002</v>
      </c>
      <c r="J113" s="21">
        <v>187</v>
      </c>
    </row>
    <row r="114" spans="1:10" ht="45" customHeight="1">
      <c r="A114" s="111"/>
      <c r="B114" s="32" t="s">
        <v>98</v>
      </c>
      <c r="C114" s="51"/>
      <c r="D114" s="2" t="s">
        <v>39</v>
      </c>
      <c r="E114" s="27" t="s">
        <v>106</v>
      </c>
      <c r="F114" s="23" t="s">
        <v>173</v>
      </c>
      <c r="G114" s="4">
        <v>0.08</v>
      </c>
      <c r="H114" s="21">
        <v>328</v>
      </c>
      <c r="I114" s="81">
        <f t="shared" si="1"/>
        <v>1.6478720000000002</v>
      </c>
      <c r="J114" s="21">
        <v>328</v>
      </c>
    </row>
    <row r="115" spans="1:10" ht="42" customHeight="1">
      <c r="A115" s="22" t="s">
        <v>109</v>
      </c>
      <c r="B115" s="20" t="s">
        <v>98</v>
      </c>
      <c r="C115" s="51"/>
      <c r="D115" s="22" t="s">
        <v>19</v>
      </c>
      <c r="E115" s="2" t="s">
        <v>107</v>
      </c>
      <c r="F115" s="2" t="s">
        <v>173</v>
      </c>
      <c r="G115" s="4">
        <v>0.08</v>
      </c>
      <c r="H115" s="21">
        <v>61</v>
      </c>
      <c r="I115" s="81">
        <f t="shared" si="1"/>
        <v>0.30646400000000007</v>
      </c>
      <c r="J115" s="21">
        <v>61</v>
      </c>
    </row>
    <row r="116" spans="1:10" ht="34.5" customHeight="1">
      <c r="A116" s="111" t="s">
        <v>108</v>
      </c>
      <c r="B116" s="109" t="s">
        <v>152</v>
      </c>
      <c r="C116" s="51"/>
      <c r="D116" s="22" t="s">
        <v>12</v>
      </c>
      <c r="E116" s="28" t="s">
        <v>111</v>
      </c>
      <c r="F116" s="120" t="s">
        <v>173</v>
      </c>
      <c r="G116" s="4">
        <v>0.1</v>
      </c>
      <c r="H116" s="21">
        <v>22</v>
      </c>
      <c r="I116" s="81">
        <f t="shared" si="1"/>
        <v>0.17270000000000002</v>
      </c>
      <c r="J116" s="21">
        <v>22</v>
      </c>
    </row>
    <row r="117" spans="1:10" ht="43.5" customHeight="1">
      <c r="A117" s="111"/>
      <c r="B117" s="109"/>
      <c r="C117" s="51"/>
      <c r="D117" s="22" t="s">
        <v>13</v>
      </c>
      <c r="E117" s="2" t="s">
        <v>112</v>
      </c>
      <c r="F117" s="120"/>
      <c r="G117" s="4">
        <v>0.1</v>
      </c>
      <c r="H117" s="21">
        <v>27</v>
      </c>
      <c r="I117" s="81">
        <f t="shared" si="1"/>
        <v>0.21195000000000003</v>
      </c>
      <c r="J117" s="21">
        <v>27</v>
      </c>
    </row>
    <row r="118" spans="1:10">
      <c r="A118" s="8"/>
      <c r="B118" s="8"/>
      <c r="C118" s="9"/>
      <c r="D118" s="8"/>
      <c r="E118" s="9"/>
      <c r="F118" s="9"/>
      <c r="G118" s="10"/>
      <c r="H118" s="11"/>
      <c r="I118" s="11"/>
      <c r="J118" s="11"/>
    </row>
    <row r="120" spans="1:10" ht="13.9" customHeight="1">
      <c r="E120" s="30" t="s">
        <v>113</v>
      </c>
      <c r="F120" s="30"/>
      <c r="G120" s="30"/>
      <c r="H120" s="6">
        <f>SUM(J6:J117)</f>
        <v>10891.4</v>
      </c>
      <c r="I120" s="6"/>
    </row>
    <row r="121" spans="1:10" ht="14.25">
      <c r="E121" s="30"/>
      <c r="F121" s="31"/>
      <c r="G121" s="30"/>
      <c r="H121" s="5"/>
      <c r="I121" s="5"/>
    </row>
    <row r="122" spans="1:10" ht="13.9" customHeight="1">
      <c r="E122" s="30" t="s">
        <v>114</v>
      </c>
      <c r="F122" s="30"/>
      <c r="G122" s="30"/>
      <c r="H122" s="6">
        <f>J25+J45+J91+J108</f>
        <v>4976.3999999999996</v>
      </c>
      <c r="I122" s="6"/>
    </row>
    <row r="123" spans="1:10" ht="14.25">
      <c r="E123" s="30"/>
      <c r="F123" s="31"/>
      <c r="G123" s="30"/>
      <c r="H123" s="5"/>
      <c r="I123" s="5"/>
    </row>
    <row r="124" spans="1:10" ht="13.9" customHeight="1">
      <c r="E124" s="30" t="s">
        <v>115</v>
      </c>
      <c r="F124" s="30"/>
      <c r="G124" s="30"/>
      <c r="H124" s="6">
        <f>H120-H122</f>
        <v>5915</v>
      </c>
      <c r="I124" s="6"/>
    </row>
    <row r="126" spans="1:10">
      <c r="E126" s="46"/>
    </row>
    <row r="127" spans="1:10">
      <c r="G127" s="46"/>
      <c r="H127" s="40"/>
      <c r="I127" s="40"/>
    </row>
    <row r="128" spans="1:10">
      <c r="G128" s="46"/>
      <c r="H128" s="40"/>
      <c r="I128" s="40"/>
    </row>
    <row r="129" spans="5:9">
      <c r="G129" s="46"/>
      <c r="H129" s="40"/>
      <c r="I129" s="40"/>
    </row>
    <row r="130" spans="5:9">
      <c r="G130" s="46"/>
      <c r="H130" s="40"/>
      <c r="I130" s="40"/>
    </row>
    <row r="131" spans="5:9">
      <c r="G131" s="46"/>
      <c r="H131" s="40"/>
      <c r="I131" s="40"/>
    </row>
    <row r="132" spans="5:9">
      <c r="G132" s="46"/>
      <c r="H132" s="40"/>
      <c r="I132" s="40"/>
    </row>
    <row r="133" spans="5:9">
      <c r="G133" s="46"/>
      <c r="H133" s="40"/>
      <c r="I133" s="40"/>
    </row>
    <row r="134" spans="5:9">
      <c r="G134" s="46"/>
      <c r="H134" s="40"/>
      <c r="I134" s="40"/>
    </row>
    <row r="135" spans="5:9">
      <c r="G135" s="46"/>
      <c r="H135" s="40"/>
      <c r="I135" s="40"/>
    </row>
    <row r="136" spans="5:9">
      <c r="G136" s="46"/>
      <c r="H136" s="40"/>
      <c r="I136" s="40"/>
    </row>
    <row r="137" spans="5:9">
      <c r="G137" s="46"/>
      <c r="H137" s="40"/>
      <c r="I137" s="40"/>
    </row>
    <row r="138" spans="5:9">
      <c r="G138" s="46"/>
      <c r="H138" s="40"/>
      <c r="I138" s="40"/>
    </row>
    <row r="140" spans="5:9">
      <c r="E140" s="46"/>
    </row>
    <row r="141" spans="5:9">
      <c r="H141" s="40"/>
      <c r="I141" s="40"/>
    </row>
    <row r="142" spans="5:9">
      <c r="H142" s="40"/>
      <c r="I142" s="40"/>
    </row>
  </sheetData>
  <mergeCells count="79">
    <mergeCell ref="B1:J1"/>
    <mergeCell ref="B2:J2"/>
    <mergeCell ref="B3:J3"/>
    <mergeCell ref="F9:F23"/>
    <mergeCell ref="F7:F8"/>
    <mergeCell ref="C45:C53"/>
    <mergeCell ref="F45:F48"/>
    <mergeCell ref="F49:F55"/>
    <mergeCell ref="F43:F44"/>
    <mergeCell ref="B68:B72"/>
    <mergeCell ref="B58:B60"/>
    <mergeCell ref="B84:B90"/>
    <mergeCell ref="B62:B64"/>
    <mergeCell ref="J66:J67"/>
    <mergeCell ref="F111:F112"/>
    <mergeCell ref="B76:B77"/>
    <mergeCell ref="C92:C93"/>
    <mergeCell ref="C79:C83"/>
    <mergeCell ref="C84:C90"/>
    <mergeCell ref="F62:F64"/>
    <mergeCell ref="F66:F67"/>
    <mergeCell ref="F58:F60"/>
    <mergeCell ref="F68:F72"/>
    <mergeCell ref="A116:A117"/>
    <mergeCell ref="B116:B117"/>
    <mergeCell ref="F116:F117"/>
    <mergeCell ref="J92:J93"/>
    <mergeCell ref="B109:B112"/>
    <mergeCell ref="B6:B8"/>
    <mergeCell ref="B79:B83"/>
    <mergeCell ref="B73:B74"/>
    <mergeCell ref="J79:J83"/>
    <mergeCell ref="J73:J74"/>
    <mergeCell ref="J62:J64"/>
    <mergeCell ref="J33:J34"/>
    <mergeCell ref="J29:J31"/>
    <mergeCell ref="J49:J53"/>
    <mergeCell ref="J54:J55"/>
    <mergeCell ref="J45:J47"/>
    <mergeCell ref="J68:J71"/>
    <mergeCell ref="A45:A78"/>
    <mergeCell ref="A79:A108"/>
    <mergeCell ref="F76:F77"/>
    <mergeCell ref="F73:F74"/>
    <mergeCell ref="J58:J60"/>
    <mergeCell ref="F79:F83"/>
    <mergeCell ref="F84:F90"/>
    <mergeCell ref="F92:F93"/>
    <mergeCell ref="F94:F107"/>
    <mergeCell ref="B105:B107"/>
    <mergeCell ref="B92:B93"/>
    <mergeCell ref="C94:C107"/>
    <mergeCell ref="B66:B67"/>
    <mergeCell ref="A109:A114"/>
    <mergeCell ref="A6:A24"/>
    <mergeCell ref="J25:J28"/>
    <mergeCell ref="J6:J7"/>
    <mergeCell ref="J9:J23"/>
    <mergeCell ref="A25:A44"/>
    <mergeCell ref="J38:J40"/>
    <mergeCell ref="B43:B44"/>
    <mergeCell ref="J43:J44"/>
    <mergeCell ref="B38:B40"/>
    <mergeCell ref="B9:B23"/>
    <mergeCell ref="B101:B102"/>
    <mergeCell ref="J109:J112"/>
    <mergeCell ref="J101:J102"/>
    <mergeCell ref="J84:J90"/>
    <mergeCell ref="J76:J77"/>
    <mergeCell ref="J105:J107"/>
    <mergeCell ref="C6:C8"/>
    <mergeCell ref="F25:F28"/>
    <mergeCell ref="B25:B36"/>
    <mergeCell ref="F29:F36"/>
    <mergeCell ref="J35:J36"/>
    <mergeCell ref="B45:B57"/>
    <mergeCell ref="F56:F57"/>
    <mergeCell ref="J56:J57"/>
    <mergeCell ref="C25:C34"/>
  </mergeCells>
  <pageMargins left="0.31496062992125984" right="0.31496062992125984" top="0.35433070866141736" bottom="0.19685039370078741" header="0.31496062992125984" footer="0.31496062992125984"/>
  <pageSetup paperSize="9" scale="82" fitToHeight="10" orientation="landscape" r:id="rId1"/>
  <rowBreaks count="3" manualBreakCount="3">
    <brk id="44" max="13" man="1"/>
    <brk id="78" max="13" man="1"/>
    <brk id="108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по сетям</vt:lpstr>
      <vt:lpstr>'Сводная по сетям'!Заголовки_для_печати</vt:lpstr>
      <vt:lpstr>'Сводная по сетям'!Область_печати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lastPrinted>2019-08-14T08:20:14Z</cp:lastPrinted>
  <dcterms:created xsi:type="dcterms:W3CDTF">2013-11-13T05:44:04Z</dcterms:created>
  <dcterms:modified xsi:type="dcterms:W3CDTF">2021-05-19T06:53:18Z</dcterms:modified>
</cp:coreProperties>
</file>